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225"/>
  </bookViews>
  <sheets>
    <sheet name="Sheet0" sheetId="1" r:id="rId1"/>
  </sheets>
  <definedNames>
    <definedName name="_xlnm._FilterDatabase" localSheetId="0" hidden="1">Sheet0!$B$12:$V$116</definedName>
    <definedName name="_xlnm.Print_Area" localSheetId="0">Sheet0!$A$2:$V$119</definedName>
  </definedNames>
  <calcPr calcId="125725"/>
</workbook>
</file>

<file path=xl/calcChain.xml><?xml version="1.0" encoding="utf-8"?>
<calcChain xmlns="http://schemas.openxmlformats.org/spreadsheetml/2006/main">
  <c r="T118" i="1"/>
  <c r="S118"/>
  <c r="S115"/>
  <c r="T115" s="1"/>
  <c r="S114"/>
  <c r="T114" s="1"/>
  <c r="S113"/>
  <c r="T113" s="1"/>
  <c r="S111"/>
  <c r="T111" s="1"/>
  <c r="S107"/>
  <c r="T107" s="1"/>
  <c r="S105"/>
  <c r="T105" s="1"/>
  <c r="S103"/>
  <c r="T103" s="1"/>
  <c r="S101"/>
  <c r="T101" s="1"/>
  <c r="S99"/>
  <c r="T99" s="1"/>
  <c r="S97"/>
  <c r="T97" s="1"/>
  <c r="S93"/>
  <c r="T93" s="1"/>
  <c r="S91"/>
  <c r="T91" s="1"/>
  <c r="S87"/>
  <c r="T87" s="1"/>
  <c r="S85"/>
  <c r="T85" s="1"/>
  <c r="T86"/>
  <c r="T82" l="1"/>
  <c r="S82"/>
  <c r="S77"/>
  <c r="T77" s="1"/>
  <c r="S76"/>
  <c r="T76" s="1"/>
  <c r="S78"/>
  <c r="T78" s="1"/>
  <c r="S75"/>
  <c r="T75" s="1"/>
  <c r="S74"/>
  <c r="T74" s="1"/>
  <c r="S73"/>
  <c r="T73" s="1"/>
  <c r="S72"/>
  <c r="T72" s="1"/>
  <c r="S71"/>
  <c r="T71" s="1"/>
  <c r="S70"/>
  <c r="T70" s="1"/>
  <c r="S69"/>
  <c r="T69" s="1"/>
  <c r="S68"/>
  <c r="T68" s="1"/>
  <c r="S67"/>
  <c r="T67" s="1"/>
  <c r="S66"/>
  <c r="T66" s="1"/>
  <c r="S65"/>
  <c r="T65" s="1"/>
  <c r="S64"/>
  <c r="T64" s="1"/>
  <c r="S63"/>
  <c r="T63" s="1"/>
  <c r="S62"/>
  <c r="T62" s="1"/>
  <c r="S61"/>
  <c r="T61" s="1"/>
  <c r="S60"/>
  <c r="T60" s="1"/>
  <c r="S59"/>
  <c r="T59" s="1"/>
  <c r="S58"/>
  <c r="T58" s="1"/>
  <c r="S57"/>
  <c r="T57" s="1"/>
  <c r="S56"/>
  <c r="T56" s="1"/>
  <c r="S55"/>
  <c r="T55" s="1"/>
  <c r="S54"/>
  <c r="T54" s="1"/>
  <c r="S53"/>
  <c r="T53" s="1"/>
  <c r="S52"/>
  <c r="T52" s="1"/>
  <c r="S51"/>
  <c r="T51" s="1"/>
  <c r="S50"/>
  <c r="T50" s="1"/>
  <c r="S49"/>
  <c r="T49" s="1"/>
  <c r="S48"/>
  <c r="T48" s="1"/>
  <c r="S47"/>
  <c r="T47" s="1"/>
  <c r="S46"/>
  <c r="T46" s="1"/>
  <c r="S45"/>
  <c r="T45" s="1"/>
  <c r="S44"/>
  <c r="T44" s="1"/>
  <c r="S43"/>
  <c r="T43" s="1"/>
  <c r="S42"/>
  <c r="T42" s="1"/>
  <c r="S41"/>
  <c r="T41" s="1"/>
  <c r="S40"/>
  <c r="T40" s="1"/>
  <c r="S39"/>
  <c r="T39" s="1"/>
  <c r="S38"/>
  <c r="T38" s="1"/>
  <c r="S37"/>
  <c r="T37" s="1"/>
  <c r="S36"/>
  <c r="T36" s="1"/>
  <c r="S35"/>
  <c r="T35" s="1"/>
  <c r="S34"/>
  <c r="T34" s="1"/>
  <c r="S33"/>
  <c r="T33" s="1"/>
  <c r="S32"/>
  <c r="T32" s="1"/>
  <c r="S31"/>
  <c r="T31" s="1"/>
  <c r="S30"/>
  <c r="T30" s="1"/>
  <c r="S29"/>
  <c r="T29" s="1"/>
  <c r="S28"/>
  <c r="T28" s="1"/>
  <c r="S27"/>
  <c r="T27" s="1"/>
  <c r="S26"/>
  <c r="T26" s="1"/>
  <c r="S25"/>
  <c r="T25" s="1"/>
  <c r="S24"/>
  <c r="T24" s="1"/>
  <c r="S23"/>
  <c r="T23" s="1"/>
  <c r="S22"/>
  <c r="T22" s="1"/>
  <c r="S21"/>
  <c r="T21" s="1"/>
  <c r="S20"/>
  <c r="T20" s="1"/>
  <c r="S19"/>
  <c r="T19" s="1"/>
  <c r="S18"/>
  <c r="T18" s="1"/>
  <c r="S17"/>
  <c r="T17" s="1"/>
  <c r="S16"/>
  <c r="T16" s="1"/>
  <c r="S15"/>
  <c r="T15" s="1"/>
  <c r="S14"/>
  <c r="T14" s="1"/>
  <c r="S112"/>
  <c r="T112" s="1"/>
  <c r="T100"/>
  <c r="T110"/>
  <c r="S109"/>
  <c r="T109" s="1"/>
  <c r="S108"/>
  <c r="T108" s="1"/>
  <c r="T106"/>
  <c r="T104"/>
  <c r="T102"/>
  <c r="T98"/>
  <c r="T96"/>
  <c r="T79" l="1"/>
  <c r="S79"/>
  <c r="S95"/>
  <c r="T95" s="1"/>
  <c r="S94"/>
  <c r="T94" s="1"/>
  <c r="T92"/>
  <c r="T90"/>
  <c r="S89"/>
  <c r="T89" s="1"/>
  <c r="S88"/>
  <c r="T88" l="1"/>
  <c r="S116"/>
  <c r="T84"/>
  <c r="T116" l="1"/>
</calcChain>
</file>

<file path=xl/sharedStrings.xml><?xml version="1.0" encoding="utf-8"?>
<sst xmlns="http://schemas.openxmlformats.org/spreadsheetml/2006/main" count="1466" uniqueCount="397">
  <si>
    <t xml:space="preserve">                                                                                                                                                                                  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</si>
  <si>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</si>
  <si>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</si>
  <si>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</si>
  <si>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</si>
  <si>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 xml:space="preserve">Место (адрес)  осуществления закупок </t>
  </si>
  <si>
    <t>Условия поставки по ИНКОТЕРМС 2010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</si>
  <si>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</si>
  <si>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</si>
  <si>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</si>
  <si>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</si>
  <si>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</si>
  <si>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1.Товары</t>
  </si>
  <si>
    <t/>
  </si>
  <si>
    <t>итого по товарам</t>
  </si>
  <si>
    <t>2.Работы</t>
  </si>
  <si>
    <t>итого по работам</t>
  </si>
  <si>
    <t>3.Услуги</t>
  </si>
  <si>
    <t>итого по услугам</t>
  </si>
  <si>
    <t>Всего:</t>
  </si>
  <si>
    <t>Прогноз местного содержания, %</t>
  </si>
  <si>
    <t>Условия оплаты</t>
  </si>
  <si>
    <t>Регион, место поставки товара, выполнения работ, оказания услуг</t>
  </si>
  <si>
    <t>Срок осуществления закупок (планируемый месяц проведения)</t>
  </si>
  <si>
    <t>Единица измерения</t>
  </si>
  <si>
    <t>Период поставки товаров, выполнения работ, оказания услуг</t>
  </si>
  <si>
    <t>Основания для одного источника</t>
  </si>
  <si>
    <t>Код ЕНСТРУ</t>
  </si>
  <si>
    <t>Организатор закупки</t>
  </si>
  <si>
    <t>№</t>
  </si>
  <si>
    <t>1 Р</t>
  </si>
  <si>
    <t>1 У</t>
  </si>
  <si>
    <t>2 У</t>
  </si>
  <si>
    <t>3 У</t>
  </si>
  <si>
    <t xml:space="preserve">Форма плана закупок, перечня первоочередных закупок товаров, работ и услуг на 2019 год по Корпоративному фонду "Компания по строительству объектов" </t>
  </si>
  <si>
    <t>Услуга</t>
  </si>
  <si>
    <t xml:space="preserve">Услуги по аренде легковых автомобилей </t>
  </si>
  <si>
    <t>ОТ</t>
  </si>
  <si>
    <t>с даты заключения договора до 31 декабря 2019 г.</t>
  </si>
  <si>
    <t>DDP</t>
  </si>
  <si>
    <t>Аренда офисного помещения</t>
  </si>
  <si>
    <t>Услуги по аренде административных/производственных помещений</t>
  </si>
  <si>
    <t>951110.000.000003</t>
  </si>
  <si>
    <t>Услуги по техническому обслуживанию компьютерной/периферийной оргтехники/оборудования и их частей</t>
  </si>
  <si>
    <t>ЗЦП</t>
  </si>
  <si>
    <t>493212.000.000000</t>
  </si>
  <si>
    <t>682012.960.000000</t>
  </si>
  <si>
    <t>ОИ</t>
  </si>
  <si>
    <t>181410.100.000001</t>
  </si>
  <si>
    <t>Услуги по переплету</t>
  </si>
  <si>
    <t>Июнь</t>
  </si>
  <si>
    <t>531012.200.000000</t>
  </si>
  <si>
    <t>Услуги по пересылке регистрируемых почтовых отправлений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</si>
  <si>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</si>
  <si>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</si>
  <si>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</si>
  <si>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</si>
  <si>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</si>
  <si>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</si>
  <si>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</si>
  <si>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</si>
  <si>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</si>
  <si>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</si>
  <si>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</si>
  <si>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</si>
  <si>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</si>
  <si>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</si>
  <si>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</si>
  <si>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</si>
  <si>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</si>
  <si>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</si>
  <si>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4 У</t>
  </si>
  <si>
    <t>5 У</t>
  </si>
  <si>
    <t>6 У</t>
  </si>
  <si>
    <t>7 У</t>
  </si>
  <si>
    <t>8 У</t>
  </si>
  <si>
    <t>9 У</t>
  </si>
  <si>
    <t>10 У</t>
  </si>
  <si>
    <t>11 У</t>
  </si>
  <si>
    <t>12 У</t>
  </si>
  <si>
    <t>181219.900.000005</t>
  </si>
  <si>
    <t>Услуги полиграфические по изготовлению/печатанию полиграфической продукции (кроме книг, фото, периодических изданий)</t>
  </si>
  <si>
    <t>531011.100.000001</t>
  </si>
  <si>
    <t>Услуги по подписке на печатные периодические издания</t>
  </si>
  <si>
    <t>749020.000.000018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</si>
  <si>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</si>
  <si>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</si>
  <si>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>581915.300.000000</t>
  </si>
  <si>
    <t>Услуги по размещению рекламных/информационных материалов в печатных материалах (кроме книг и периодических изданий)</t>
  </si>
  <si>
    <t>размещение объявлений в периодических печатных изданиях</t>
  </si>
  <si>
    <t>620129.000.000000</t>
  </si>
  <si>
    <t>Программное обеспечение</t>
  </si>
  <si>
    <t>783016.000.000000</t>
  </si>
  <si>
    <t>Услуги по предоставлению медицинского обслуживания персонала</t>
  </si>
  <si>
    <t>услуги по предоставлению медицинского обслуживания персонала</t>
  </si>
  <si>
    <t>682012.970.000001</t>
  </si>
  <si>
    <t>Услуги по аренде парковочных мест в автомобильном паркинге</t>
  </si>
  <si>
    <t>620920.000.000001</t>
  </si>
  <si>
    <t>Услуги по администрированию и техническому обслуживанию программного обеспечения</t>
  </si>
  <si>
    <t>612042.100.000000</t>
  </si>
  <si>
    <t>Услуги по доступу к Интернету</t>
  </si>
  <si>
    <t>услуги по доступу к Интернету и телефонии с IP адресами</t>
  </si>
  <si>
    <t>SIP телефон, блок из 4 IP адресов</t>
  </si>
  <si>
    <t>Бумага для заметок 76х76, 400 л.</t>
  </si>
  <si>
    <t>Журнал регистрации приказов А4, 50л, на клею</t>
  </si>
  <si>
    <t>Бланки Т2 для войскового учета</t>
  </si>
  <si>
    <t>Журнал регистрации бланков</t>
  </si>
  <si>
    <t>Журнал регистрации  договоров, А4, 50л, на клею</t>
  </si>
  <si>
    <t>Журнал регистрации трудовых книжек, А4, 50л, на скобе</t>
  </si>
  <si>
    <t>Зажимы для бумаг, 15мм, 12шт в картонной упаковке</t>
  </si>
  <si>
    <t>Зажимы для бумаг , 51мм, 12шт в картонной упаковке</t>
  </si>
  <si>
    <t>Карандаш с ластиком 0,5mm HB механический</t>
  </si>
  <si>
    <t>Ластик</t>
  </si>
  <si>
    <t>Линейка, пластиковая</t>
  </si>
  <si>
    <t>Маркеры текстовые в наборе-4цв</t>
  </si>
  <si>
    <t xml:space="preserve">Ручка шариковая-синий стержень </t>
  </si>
  <si>
    <t xml:space="preserve">Ручка шариковая-красный стержень </t>
  </si>
  <si>
    <t>Папка с файломи, 20 вкладышей</t>
  </si>
  <si>
    <t>Скоросшиватель картонный, формат А4</t>
  </si>
  <si>
    <t>Файл-вкладыш, А4, 50мкм, 1/100</t>
  </si>
  <si>
    <t>Бумага для флипчарта</t>
  </si>
  <si>
    <t>Клей-карандаш, 21гр</t>
  </si>
  <si>
    <t>Лента клейкая, 48 мм. Прозр.</t>
  </si>
  <si>
    <t>Макетный нож, 18мм.</t>
  </si>
  <si>
    <t>Ножницы  18 см, нерж. Сталь</t>
  </si>
  <si>
    <t>Скрепки канцелярские, 25мм</t>
  </si>
  <si>
    <t xml:space="preserve">Индексы в наборе,45х12, 5цв. </t>
  </si>
  <si>
    <t>Конверты, 162х229, бел., б/окна, силикон, 80 гр.</t>
  </si>
  <si>
    <t>Конверты, 230х330, бел., б/окна, силикон.</t>
  </si>
  <si>
    <t xml:space="preserve">Антистеплер для удаления скоб </t>
  </si>
  <si>
    <t>Степлер  №10 12л 50 скоб захват 50мм</t>
  </si>
  <si>
    <t>Степлер №24/6,26/6 20л 150 скоб захват 64мм</t>
  </si>
  <si>
    <t>Скобы для степлера , №10, 5мм, оцинкованные</t>
  </si>
  <si>
    <t>Скобы для степлера, №24/6, 6мм, оцинкованные</t>
  </si>
  <si>
    <t>Скобы для степлера, №23/23, оцинкованные</t>
  </si>
  <si>
    <t>Дырокол метал. 30л., с линейкой</t>
  </si>
  <si>
    <t>Корзина пластиковая для бумаг, 12л, круглая, цельная, чёрная</t>
  </si>
  <si>
    <t>Корректирующая лента  5мм 8м в блистере с европодвесом</t>
  </si>
  <si>
    <t>Флеш накопитель  USB Flash Drive 300 32GB</t>
  </si>
  <si>
    <t>Телефон проводной  с iD Phone</t>
  </si>
  <si>
    <t>Лупа канцелярская</t>
  </si>
  <si>
    <t>Аккумулятор  пальчиковые и мизенец AA и ААА, 2700 mAh 1.2V - HR6, 2 шт./уп., цена за упаковку</t>
  </si>
  <si>
    <t>Салфетки влажные чистящие для ухода за экранами , 100шт в пластиковой тубе</t>
  </si>
  <si>
    <t>Папка-регистратор, А4, корешок 70мм, с арочным механизмом, бумвинил</t>
  </si>
  <si>
    <t>Точилка металлическая аллюминий с 1-м отверстием</t>
  </si>
  <si>
    <t>Точилка Механическая 109*60*104мм с 2-мя отверстиями "2 в 1" в прозрачном ПВХ-боксе</t>
  </si>
  <si>
    <t>Набор пластиковых разделителей листов  А4 А-Я</t>
  </si>
  <si>
    <t>Набор пластиковых разделителей листов  А4 1-12</t>
  </si>
  <si>
    <t>Папка-планшет, А4, с верхним прижимом, черная</t>
  </si>
  <si>
    <t>Бумага IQ Color DB49 А4, 80г/м2 500л, цветная</t>
  </si>
  <si>
    <t>Обложки для термопереплёта</t>
  </si>
  <si>
    <t>Обложки картонные для переплёта тиснение под кожу А3</t>
  </si>
  <si>
    <t xml:space="preserve">Пластиковые пружины для переплёта </t>
  </si>
  <si>
    <t>Грифели для механических карандашей</t>
  </si>
  <si>
    <t>Папки и системы архивации
Папка подвесная А4</t>
  </si>
  <si>
    <t>Кнопки канцелярские силовые</t>
  </si>
  <si>
    <t>Светильник настольный</t>
  </si>
  <si>
    <t>Батарейки АА,пальчиковые и ААА,мизенец</t>
  </si>
  <si>
    <t>Клавиатура беспроводная</t>
  </si>
  <si>
    <t>Мышь беспроводная</t>
  </si>
  <si>
    <t>USB кабель для принтера</t>
  </si>
  <si>
    <t>Юридическая информационная система</t>
  </si>
  <si>
    <t>пп.5) п.107 Правил</t>
  </si>
  <si>
    <t>Январь</t>
  </si>
  <si>
    <t xml:space="preserve">Окончательный платеж - 0% , Промежуточный платеж - 100% , Предоплата - 0% </t>
  </si>
  <si>
    <t>КФ КСО</t>
  </si>
  <si>
    <t>Аренда парковчного места</t>
  </si>
  <si>
    <t>Аренда автомобиля с водителем (1 автомобиль)</t>
  </si>
  <si>
    <t>г.Астана</t>
  </si>
  <si>
    <t>пп.3) п.107 Правил</t>
  </si>
  <si>
    <t>Обслуживание 1С (Обновление программ - доступ к обновлениям прикладных, типовых конфигураций и технологической платформы, информации о планируемых релизах)</t>
  </si>
  <si>
    <t>Техническое обслуживание оргтехники (Заправка картридж и замена барабанов) мелки ремонт, услуги системного администратора 25 орг тех + 8 ID телефонов (8 компьютеров + 10 принтеров и МФУ + 2 ноутбука + 5 (маршрутизатор, комутатор, проектор, АТС) + наладка сетей 8 ID телефонов)</t>
  </si>
  <si>
    <t>пп.2) п.107 Правил</t>
  </si>
  <si>
    <t>620129.000.000001</t>
  </si>
  <si>
    <t>Проектный и строительный сектор (база РСНБ ресурсный метод) (по 170 000 тенге, обновление 2 места)</t>
  </si>
  <si>
    <t xml:space="preserve">Окончательный платеж - 100% , Промежуточный платеж - 0% , Предоплата - 0% </t>
  </si>
  <si>
    <t>692010.000.000004</t>
  </si>
  <si>
    <t>Услуги по проведению аудита специального назначения субъектов квазигосударственного сектора</t>
  </si>
  <si>
    <t>Аудиторские услуги</t>
  </si>
  <si>
    <t>Май</t>
  </si>
  <si>
    <t>Услуги переплета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</si>
  <si>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</si>
  <si>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</si>
  <si>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</si>
  <si>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Предоставление услуг доступа в Интернет-50 Мбит/с</t>
  </si>
  <si>
    <t>пп.9) п.109 Правил</t>
  </si>
  <si>
    <t>Услуги полиграфические по изготовлению/ печатанию полиграфической продукции (кроме книг, фото, периодических изданий)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</si>
  <si>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</si>
  <si>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</si>
  <si>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</si>
  <si>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Фирменные бланки - 2000 шт, Папка с логотипом с карманом - 80шт, Папка с логотипом без карманов - 80шт, Визитки для руководства - 300шт, Визитки для сотрудников - 400шт, Поздравительные открытки -  50шт, Конверты А4 - 50шт, Конверты евро с логотипом - 100шт, Таблички для (дверей) - 4 шт, Изготовление штампов - 2шт, Папка адресная "На подпись", А4, с кармашками для бумаг и ручки, черная, золотое тиснение, кожзам  - 2 шт, Куверты стеклянные - 8 шт, Ручка с логотипом - 50 шт, Ежедневники с логотипом А4 - 8 шт.</t>
  </si>
  <si>
    <t>пп.3) п.109 Правил</t>
  </si>
  <si>
    <t>13 У</t>
  </si>
  <si>
    <t>14 У</t>
  </si>
  <si>
    <t>18 У</t>
  </si>
  <si>
    <t>Бухгалтерский комплект</t>
  </si>
  <si>
    <t>пп.10) п.109 Правил</t>
  </si>
  <si>
    <t xml:space="preserve">Окончательный платеж - 0% , Промежуточный платеж - 0%, Предоплата - 100%  </t>
  </si>
  <si>
    <t>15 У</t>
  </si>
  <si>
    <t>Февраль</t>
  </si>
  <si>
    <t>691016.000.000000</t>
  </si>
  <si>
    <t>Нотариальные и прочие юридические услуги</t>
  </si>
  <si>
    <t>Нотариальное оформление документов</t>
  </si>
  <si>
    <t>16 У</t>
  </si>
  <si>
    <t>17 У</t>
  </si>
  <si>
    <t>пересылка почты с вызовом курьера</t>
  </si>
  <si>
    <t>с даты заключения договора в течение 12 месяцев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</si>
  <si>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</si>
  <si>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</si>
  <si>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</si>
  <si>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</si>
  <si>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</si>
  <si>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</si>
  <si>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</si>
  <si>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</si>
  <si>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</si>
  <si>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</si>
  <si>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</si>
  <si>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</si>
  <si>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</si>
  <si>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</si>
  <si>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</si>
  <si>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</si>
  <si>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</si>
  <si>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</si>
  <si>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</si>
  <si>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</si>
  <si>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</si>
  <si>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</si>
  <si>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</si>
  <si>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</si>
  <si>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</si>
  <si>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</si>
  <si>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</si>
  <si>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</si>
  <si>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</si>
  <si>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</si>
  <si>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</si>
  <si>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</si>
  <si>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</si>
  <si>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</si>
  <si>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</si>
  <si>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</si>
  <si>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</si>
  <si>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</si>
  <si>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</si>
  <si>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</si>
  <si>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</si>
  <si>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</si>
  <si>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</si>
  <si>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</si>
  <si>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</si>
  <si>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</si>
  <si>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</si>
  <si>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172314.500.000002</t>
  </si>
  <si>
    <t>Бумага</t>
  </si>
  <si>
    <t>Бумага для офисного оборудования</t>
  </si>
  <si>
    <t xml:space="preserve">Бумага офисная - А4 500л. 80 гр. </t>
  </si>
  <si>
    <t>172314.500.000001</t>
  </si>
  <si>
    <t>172312.700.000000</t>
  </si>
  <si>
    <t xml:space="preserve">Бумага </t>
  </si>
  <si>
    <t>172313.100.000002</t>
  </si>
  <si>
    <t xml:space="preserve">Журнал </t>
  </si>
  <si>
    <t>Формат А3, 500 листов, плотность 80 г/м2</t>
  </si>
  <si>
    <t>Регистрации входящих документов</t>
  </si>
  <si>
    <t>Учета исходящих документов</t>
  </si>
  <si>
    <t>172312.700.000034</t>
  </si>
  <si>
    <t>Бланк</t>
  </si>
  <si>
    <t>259923.300.000000</t>
  </si>
  <si>
    <t xml:space="preserve">Зажим </t>
  </si>
  <si>
    <t>222925.500.000008</t>
  </si>
  <si>
    <t xml:space="preserve">Карандаш </t>
  </si>
  <si>
    <t>221973.210.000000</t>
  </si>
  <si>
    <t>222925.500.000009</t>
  </si>
  <si>
    <t xml:space="preserve">Линейка </t>
  </si>
  <si>
    <t>222925.500.000012</t>
  </si>
  <si>
    <t>Маркер</t>
  </si>
  <si>
    <t>329912.130.000000</t>
  </si>
  <si>
    <t>Ручка канцелярская</t>
  </si>
  <si>
    <t>222925.700.000027</t>
  </si>
  <si>
    <t>Папка</t>
  </si>
  <si>
    <t>172313.500.000001</t>
  </si>
  <si>
    <t>Скоросшиватель</t>
  </si>
  <si>
    <t>222925.900.000003</t>
  </si>
  <si>
    <t>Файл - вкладыш</t>
  </si>
  <si>
    <t>171213.300.000000</t>
  </si>
  <si>
    <t>205210.900.000026</t>
  </si>
  <si>
    <t xml:space="preserve">Клей </t>
  </si>
  <si>
    <t>329959.900.000081</t>
  </si>
  <si>
    <t>Скотч</t>
  </si>
  <si>
    <t>257111.390.000006</t>
  </si>
  <si>
    <t>Нож</t>
  </si>
  <si>
    <t>257111.910.000001</t>
  </si>
  <si>
    <t>Ножницы</t>
  </si>
  <si>
    <t>259923.500.000005</t>
  </si>
  <si>
    <t>Скрепка</t>
  </si>
  <si>
    <t>172312.700.000011</t>
  </si>
  <si>
    <t>Стикер</t>
  </si>
  <si>
    <t>172312.300.000001</t>
  </si>
  <si>
    <t>Конверт</t>
  </si>
  <si>
    <t>282323.900.000008</t>
  </si>
  <si>
    <t>Антистеплер</t>
  </si>
  <si>
    <t>282323.900.000002</t>
  </si>
  <si>
    <t>Степлер</t>
  </si>
  <si>
    <t>259923.500.000006</t>
  </si>
  <si>
    <t>Скоба</t>
  </si>
  <si>
    <t>282323.900.000005</t>
  </si>
  <si>
    <t>Дырокол</t>
  </si>
  <si>
    <t>222925.900.000014</t>
  </si>
  <si>
    <t>Корзина</t>
  </si>
  <si>
    <t>329959.900.000066</t>
  </si>
  <si>
    <t>Штрих лента</t>
  </si>
  <si>
    <t>262021.900.000094</t>
  </si>
  <si>
    <t>Флеш-накопитель</t>
  </si>
  <si>
    <t>263021.900.000010</t>
  </si>
  <si>
    <t xml:space="preserve">Телефон </t>
  </si>
  <si>
    <t>325013.200.000008</t>
  </si>
  <si>
    <t xml:space="preserve">Лупа </t>
  </si>
  <si>
    <t>272011.900.000004</t>
  </si>
  <si>
    <t>Батарейка</t>
  </si>
  <si>
    <t>204131.590.000001</t>
  </si>
  <si>
    <t>Салфетка</t>
  </si>
  <si>
    <t>257113.350.000001</t>
  </si>
  <si>
    <t>Точилка</t>
  </si>
  <si>
    <t>172313.900.000003</t>
  </si>
  <si>
    <t>Разделитель</t>
  </si>
  <si>
    <t xml:space="preserve">Папка </t>
  </si>
  <si>
    <t>222925.700.000036</t>
  </si>
  <si>
    <t>Обложка</t>
  </si>
  <si>
    <t>222925.700.000000</t>
  </si>
  <si>
    <t>Пружина</t>
  </si>
  <si>
    <t>329915.300.000000</t>
  </si>
  <si>
    <t>Грифель для механического карандаша</t>
  </si>
  <si>
    <t>172313.500.000008</t>
  </si>
  <si>
    <t>259314.700.000005</t>
  </si>
  <si>
    <t>Кнопки гвоздики</t>
  </si>
  <si>
    <t>274022.900.000003</t>
  </si>
  <si>
    <t>Светильник</t>
  </si>
  <si>
    <t>262015.000.000012</t>
  </si>
  <si>
    <t>Клавиатура</t>
  </si>
  <si>
    <t>262016.930.000004</t>
  </si>
  <si>
    <t>Мышь</t>
  </si>
  <si>
    <t>262040.000.000286</t>
  </si>
  <si>
    <t>Кабель специализированный</t>
  </si>
  <si>
    <t>Пачка</t>
  </si>
  <si>
    <t>Упаковка</t>
  </si>
  <si>
    <t>Штука</t>
  </si>
  <si>
    <t>262030.100.000044</t>
  </si>
  <si>
    <t>Комплекс оборудования сетевой безопасности</t>
  </si>
  <si>
    <t>Сервисный пакет обновлений</t>
  </si>
  <si>
    <t>Антивирус 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</si>
  <si>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Апрель</t>
  </si>
  <si>
    <t xml:space="preserve">Офисное приложение, MS Office Home and Business </t>
  </si>
  <si>
    <t>с даты заключения договора в течение 15 календарных дней</t>
  </si>
  <si>
    <t>г.Астана, район "Есиль", ул. Е10, д.17/10</t>
  </si>
  <si>
    <t>410040.300.000000</t>
  </si>
  <si>
    <t>Работы по возведению (строительству) нежилых зданий/сооружений</t>
  </si>
  <si>
    <t>с даты заключения договора до 30 июня 2019 г.</t>
  </si>
  <si>
    <t>1-1 У</t>
  </si>
  <si>
    <t>682012.960.000001</t>
  </si>
  <si>
    <t>682012.970.000002</t>
  </si>
  <si>
    <t>2-2 У</t>
  </si>
  <si>
    <t>620920.000.000002</t>
  </si>
  <si>
    <t>5-1 У</t>
  </si>
  <si>
    <t>951110.000.000004</t>
  </si>
  <si>
    <t>6-1 У</t>
  </si>
  <si>
    <t>612042.100.000001</t>
  </si>
  <si>
    <t>9-1 У</t>
  </si>
  <si>
    <t>611011.200.000001</t>
  </si>
  <si>
    <t>10-1 У</t>
  </si>
  <si>
    <t>531012.200.000001</t>
  </si>
  <si>
    <t>11-1 У</t>
  </si>
  <si>
    <t>181219.900.000006</t>
  </si>
  <si>
    <t>12-1 У</t>
  </si>
  <si>
    <t>620920.000.000014</t>
  </si>
  <si>
    <t>13-1 У</t>
  </si>
  <si>
    <t>531011.100.000002</t>
  </si>
  <si>
    <t>14-1 У</t>
  </si>
  <si>
    <t>691016.000.000001</t>
  </si>
  <si>
    <t>17-1 У</t>
  </si>
  <si>
    <t xml:space="preserve">Окончательный платеж - 0% , Промежуточный платеж - 50% , Предоплата - 50% </t>
  </si>
  <si>
    <t>Приказ об утверждении плана закупок №90/1 от "19" ноября 2018 г.</t>
  </si>
  <si>
    <t>711220.000.000001</t>
  </si>
  <si>
    <t>Услуги по авторскому/техническому надзору</t>
  </si>
  <si>
    <t>Услуги по управлению проектами</t>
  </si>
  <si>
    <t>Услуги по управлению проектами/работами</t>
  </si>
  <si>
    <t>711220.000.000000</t>
  </si>
  <si>
    <t>19 У</t>
  </si>
  <si>
    <t>20 У</t>
  </si>
  <si>
    <t>21 У</t>
  </si>
  <si>
    <t>Ежемесячно по факту оказанных услуг</t>
  </si>
  <si>
    <t xml:space="preserve">С изменениями и дополнениями от ____________________ </t>
  </si>
  <si>
    <t>пп.2) п.109 Правил</t>
  </si>
  <si>
    <t>Услуги по авторскому надзору за строительством объекта "Дворец Единоборств на 5000 мест" в городе Астана</t>
  </si>
  <si>
    <t>Услуги по техническому надзору за строительством объекта "Дворец Единоборств на 5000 мест" в городе Астана</t>
  </si>
  <si>
    <t>Услуги по управлению проектом за строительством объекта  "Дворец Единоборств на 5000 мест" в городе Астана</t>
  </si>
  <si>
    <t xml:space="preserve">Завершение строительства объекта «Дворец Единоборств на 5 000 мест» в городе Астана
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</si>
</sst>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_-* #,##0.00\ &quot;р.&quot;_-;\-* #,##0.00\ &quot;р.&quot;_-;_-* &quot;-&quot;??\ &quot;р.&quot;_-;_-@_-"/>
    <numFmt numFmtId="166" formatCode="_-* #,##0.00_р_._-;\-* #,##0.00_р_._-;_-* \-??_р_._-;_-@_-"/>
    <numFmt numFmtId="167" formatCode="dd\.mm\.yy;@"/>
  </numFmts>
  <fonts count="15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9">
    <xf numFmtId="0" fontId="0" fillId="0" borderId="0"/>
    <xf numFmtId="0" fontId="2" fillId="2" borderId="1"/>
    <xf numFmtId="0" fontId="12" fillId="2" borderId="1"/>
    <xf numFmtId="166" fontId="12" fillId="2" borderId="1" applyBorder="0" applyProtection="0"/>
    <xf numFmtId="165" fontId="12" fillId="2" borderId="1" applyFont="0" applyFill="0" applyBorder="0" applyAlignment="0" applyProtection="0"/>
    <xf numFmtId="164" fontId="12" fillId="2" borderId="1" applyFont="0" applyFill="0" applyBorder="0" applyAlignment="0" applyProtection="0"/>
    <xf numFmtId="165" fontId="12" fillId="2" borderId="1" applyFont="0" applyFill="0" applyBorder="0" applyAlignment="0" applyProtection="0"/>
    <xf numFmtId="164" fontId="12" fillId="2" borderId="1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3" fillId="2" borderId="1" xfId="0" applyNumberFormat="1" applyFont="1" applyFill="1" applyBorder="1"/>
    <xf numFmtId="0" fontId="5" fillId="0" borderId="0" xfId="0" applyFont="1"/>
    <xf numFmtId="0" fontId="4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/>
    <xf numFmtId="0" fontId="4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left"/>
    </xf>
    <xf numFmtId="0" fontId="9" fillId="2" borderId="2" xfId="0" applyNumberFormat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/>
    <xf numFmtId="0" fontId="4" fillId="2" borderId="1" xfId="0" applyNumberFormat="1" applyFont="1" applyFill="1" applyBorder="1"/>
    <xf numFmtId="0" fontId="9" fillId="2" borderId="2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/>
    <xf numFmtId="1" fontId="9" fillId="2" borderId="2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top" wrapText="1"/>
    </xf>
    <xf numFmtId="0" fontId="10" fillId="2" borderId="2" xfId="8" applyFont="1" applyFill="1" applyBorder="1" applyAlignment="1">
      <alignment horizontal="center" vertical="center" wrapText="1"/>
    </xf>
    <xf numFmtId="0" fontId="4" fillId="2" borderId="1" xfId="0" applyNumberFormat="1" applyFont="1" applyFill="1" applyBorder="1"/>
    <xf numFmtId="0" fontId="10" fillId="3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/>
    <xf numFmtId="0" fontId="7" fillId="2" borderId="4" xfId="0" applyNumberFormat="1" applyFont="1" applyFill="1" applyBorder="1" applyAlignment="1">
      <alignment horizontal="left" vertical="center" wrapText="1"/>
    </xf>
    <xf numFmtId="0" fontId="7" fillId="2" borderId="6" xfId="0" applyNumberFormat="1" applyFont="1" applyFill="1" applyBorder="1" applyAlignment="1">
      <alignment horizontal="left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left" vertical="center"/>
    </xf>
    <xf numFmtId="0" fontId="7" fillId="2" borderId="6" xfId="0" applyNumberFormat="1" applyFont="1" applyFill="1" applyBorder="1" applyAlignment="1">
      <alignment horizontal="left" vertical="center"/>
    </xf>
    <xf numFmtId="0" fontId="7" fillId="2" borderId="17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right" vertical="center"/>
    </xf>
    <xf numFmtId="0" fontId="4" fillId="3" borderId="8" xfId="0" applyNumberFormat="1" applyFont="1" applyFill="1" applyBorder="1" applyAlignment="1">
      <alignment horizontal="right" vertical="center"/>
    </xf>
    <xf numFmtId="0" fontId="4" fillId="3" borderId="9" xfId="0" applyNumberFormat="1" applyFont="1" applyFill="1" applyBorder="1" applyAlignment="1">
      <alignment horizontal="right" vertical="center"/>
    </xf>
    <xf numFmtId="0" fontId="4" fillId="3" borderId="10" xfId="0" applyNumberFormat="1" applyFont="1" applyFill="1" applyBorder="1" applyAlignment="1">
      <alignment horizontal="right" vertical="center"/>
    </xf>
    <xf numFmtId="0" fontId="4" fillId="3" borderId="5" xfId="0" applyNumberFormat="1" applyFont="1" applyFill="1" applyBorder="1" applyAlignment="1">
      <alignment horizontal="right" vertical="center"/>
    </xf>
    <xf numFmtId="0" fontId="4" fillId="3" borderId="11" xfId="0" applyNumberFormat="1" applyFont="1" applyFill="1" applyBorder="1" applyAlignment="1">
      <alignment horizontal="right" vertical="center"/>
    </xf>
    <xf numFmtId="0" fontId="4" fillId="3" borderId="12" xfId="0" applyNumberFormat="1" applyFont="1" applyFill="1" applyBorder="1" applyAlignment="1">
      <alignment horizontal="right" vertical="center"/>
    </xf>
    <xf numFmtId="0" fontId="4" fillId="3" borderId="13" xfId="0" applyNumberFormat="1" applyFont="1" applyFill="1" applyBorder="1" applyAlignment="1">
      <alignment horizontal="right" vertical="center"/>
    </xf>
    <xf numFmtId="0" fontId="4" fillId="3" borderId="14" xfId="0" applyNumberFormat="1" applyFont="1" applyFill="1" applyBorder="1" applyAlignment="1">
      <alignment horizontal="right" vertical="center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/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</cellXfs>
  <cellStyles count="9">
    <cellStyle name="Гиперссылка" xfId="8" builtinId="8"/>
    <cellStyle name="Денежный 2" xfId="4"/>
    <cellStyle name="Денежный 3" xfId="6"/>
    <cellStyle name="Обычный" xfId="0" builtinId="0"/>
    <cellStyle name="Обычный 2" xfId="1"/>
    <cellStyle name="Обычный 3" xfId="2"/>
    <cellStyle name="Пояснение 2" xfId="3"/>
    <cellStyle name="Финансовый 2" xfId="5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Relationship Id="rId3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7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1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6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1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5" Type="http://schemas.openxmlformats.org/officeDocument/2006/relationships/hyperlink" Target="https://enstru.kz/code_new.jsp?&amp;t=%D0%B1%D0%BB%D0%B0%D0%BD%D0%BA&amp;s=common&amp;p=10&amp;n=0&amp;S=172312%2E700&amp;N=%D0%91%D0%BB%D0%B0%D0%BD%D0%BA&amp;fc=1&amp;fg=1&amp;new=172312.700.000034" TargetMode="External"/><Relationship Id="rId10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4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9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19"/>
  <sheetViews>
    <sheetView tabSelected="1" zoomScale="80" zoomScaleNormal="80" zoomScaleSheetLayoutView="75" workbookViewId="0">
      <pane ySplit="12" topLeftCell="A13" activePane="bottomLeft" state="frozen"/>
      <selection pane="bottomLeft" activeCell="T119" sqref="T119"/>
    </sheetView>
  </sheetViews>
  <sheetFormatPr defaultRowHeight="15"/>
  <cols>
    <col min="1" max="1" width="5.28515625" style="1" customWidth="1"/>
    <col min="2" max="2" width="7.42578125" style="28" customWidth="1"/>
    <col min="3" max="3" width="18.140625" style="1" customWidth="1"/>
    <col min="4" max="4" width="19.42578125" style="1" customWidth="1"/>
    <col min="5" max="5" width="17" style="34" customWidth="1"/>
    <col min="6" max="6" width="24.5703125" style="31" customWidth="1"/>
    <col min="7" max="7" width="9.7109375" style="1" customWidth="1"/>
    <col min="8" max="8" width="11.140625" style="1" customWidth="1"/>
    <col min="9" max="9" width="11.28515625" style="1" customWidth="1"/>
    <col min="10" max="10" width="14.140625" style="1" customWidth="1"/>
    <col min="11" max="11" width="15.140625" style="1" customWidth="1"/>
    <col min="12" max="12" width="15.5703125" style="1" customWidth="1"/>
    <col min="13" max="13" width="14.28515625" style="1" customWidth="1"/>
    <col min="14" max="14" width="16.5703125" style="1" customWidth="1"/>
    <col min="15" max="15" width="15.85546875" style="1" customWidth="1"/>
    <col min="16" max="16" width="11.85546875" style="1" customWidth="1"/>
    <col min="17" max="17" width="9.5703125" style="1" customWidth="1"/>
    <col min="18" max="18" width="17.28515625" style="1" customWidth="1"/>
    <col min="19" max="19" width="17.85546875" style="1" customWidth="1"/>
    <col min="20" max="20" width="19" style="1" customWidth="1"/>
    <col min="21" max="21" width="14.5703125" style="1" customWidth="1"/>
    <col min="22" max="22" width="13.28515625" style="1" customWidth="1"/>
    <col min="23" max="25" width="15.85546875" style="1" customWidth="1"/>
    <col min="26" max="26" width="15" style="1" customWidth="1"/>
    <col min="27" max="27" width="14.42578125" style="1" customWidth="1"/>
    <col min="28" max="28" width="10.85546875" style="1" customWidth="1"/>
    <col min="29" max="29" width="11.140625" style="1" customWidth="1"/>
    <col min="30" max="30" width="14.7109375" style="1" customWidth="1"/>
    <col min="31" max="34" width="15.28515625" style="1" customWidth="1"/>
    <col min="35" max="35" width="13.7109375" style="1" customWidth="1"/>
    <col min="36" max="49" width="9.140625" style="1" customWidth="1"/>
    <col min="50" max="16384" width="9.140625" style="2"/>
  </cols>
  <sheetData>
    <row r="1" spans="2:49" ht="15.75" hidden="1" customHeight="1" thickBot="1"/>
    <row r="2" spans="2:49" ht="15.75">
      <c r="C2" s="5"/>
      <c r="D2" s="17"/>
      <c r="F2" s="3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5"/>
      <c r="X2" s="15"/>
      <c r="Y2" s="15"/>
    </row>
    <row r="3" spans="2:49">
      <c r="B3" s="62" t="s">
        <v>34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2:49" ht="15.75" thickBot="1">
      <c r="C4" s="61"/>
      <c r="D4" s="61"/>
      <c r="E4" s="61"/>
      <c r="F4" s="31" t="s">
        <v>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R4" s="2"/>
      <c r="AS4" s="2"/>
      <c r="AT4" s="2"/>
      <c r="AU4" s="2"/>
      <c r="AV4" s="2"/>
      <c r="AW4" s="2"/>
    </row>
    <row r="5" spans="2:49" ht="15" customHeight="1">
      <c r="P5" s="63" t="s">
        <v>381</v>
      </c>
      <c r="Q5" s="64"/>
      <c r="R5" s="64"/>
      <c r="S5" s="64"/>
      <c r="T5" s="64"/>
      <c r="U5" s="64"/>
      <c r="V5" s="65"/>
      <c r="W5" s="6"/>
      <c r="Z5" s="3"/>
      <c r="AA5" s="3"/>
      <c r="AP5" s="2"/>
      <c r="AQ5" s="2"/>
      <c r="AR5" s="2"/>
      <c r="AS5" s="2"/>
      <c r="AT5" s="2"/>
      <c r="AU5" s="2"/>
      <c r="AV5" s="2"/>
      <c r="AW5" s="2"/>
    </row>
    <row r="6" spans="2:49">
      <c r="O6" s="2"/>
      <c r="P6" s="66"/>
      <c r="Q6" s="67"/>
      <c r="R6" s="67"/>
      <c r="S6" s="67"/>
      <c r="T6" s="67"/>
      <c r="U6" s="67"/>
      <c r="V6" s="68"/>
      <c r="W6" s="6"/>
      <c r="Y6" s="3"/>
      <c r="Z6" s="3"/>
      <c r="AA6" s="3"/>
      <c r="AP6" s="2"/>
      <c r="AQ6" s="2"/>
      <c r="AR6" s="2"/>
      <c r="AS6" s="2"/>
      <c r="AT6" s="2"/>
      <c r="AU6" s="2"/>
      <c r="AV6" s="2"/>
      <c r="AW6" s="2"/>
    </row>
    <row r="7" spans="2:49" ht="15" customHeight="1">
      <c r="P7" s="66" t="s">
        <v>391</v>
      </c>
      <c r="Q7" s="67"/>
      <c r="R7" s="67"/>
      <c r="S7" s="67"/>
      <c r="T7" s="67"/>
      <c r="U7" s="67"/>
      <c r="V7" s="68"/>
      <c r="W7" s="6"/>
      <c r="Z7" s="4"/>
      <c r="AA7" s="4"/>
      <c r="AP7" s="2"/>
      <c r="AQ7" s="2"/>
      <c r="AR7" s="2"/>
      <c r="AS7" s="2"/>
      <c r="AT7" s="2"/>
      <c r="AU7" s="2"/>
      <c r="AV7" s="2"/>
      <c r="AW7" s="2"/>
    </row>
    <row r="8" spans="2:49" ht="15.75" thickBot="1">
      <c r="P8" s="69"/>
      <c r="Q8" s="70"/>
      <c r="R8" s="70"/>
      <c r="S8" s="70"/>
      <c r="T8" s="70"/>
      <c r="U8" s="70"/>
      <c r="V8" s="71"/>
      <c r="W8" s="6"/>
      <c r="Y8" s="4"/>
      <c r="Z8" s="4"/>
      <c r="AA8" s="4"/>
      <c r="AP8" s="2"/>
      <c r="AQ8" s="2"/>
      <c r="AR8" s="2"/>
      <c r="AS8" s="2"/>
      <c r="AT8" s="2"/>
      <c r="AU8" s="2"/>
      <c r="AV8" s="2"/>
      <c r="AW8" s="2"/>
    </row>
    <row r="9" spans="2:49" ht="15.75" thickBot="1"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</row>
    <row r="10" spans="2:49" ht="50.25" customHeight="1">
      <c r="B10" s="72" t="s">
        <v>29</v>
      </c>
      <c r="C10" s="75" t="s">
        <v>27</v>
      </c>
      <c r="D10" s="53" t="s">
        <v>1</v>
      </c>
      <c r="E10" s="53" t="s">
        <v>2</v>
      </c>
      <c r="F10" s="53" t="s">
        <v>3</v>
      </c>
      <c r="G10" s="53" t="s">
        <v>4</v>
      </c>
      <c r="H10" s="53" t="s">
        <v>26</v>
      </c>
      <c r="I10" s="53" t="s">
        <v>20</v>
      </c>
      <c r="J10" s="53" t="s">
        <v>23</v>
      </c>
      <c r="K10" s="53" t="s">
        <v>5</v>
      </c>
      <c r="L10" s="53" t="s">
        <v>22</v>
      </c>
      <c r="M10" s="53" t="s">
        <v>6</v>
      </c>
      <c r="N10" s="53" t="s">
        <v>25</v>
      </c>
      <c r="O10" s="53" t="s">
        <v>21</v>
      </c>
      <c r="P10" s="53" t="s">
        <v>24</v>
      </c>
      <c r="Q10" s="53" t="s">
        <v>7</v>
      </c>
      <c r="R10" s="53" t="s">
        <v>8</v>
      </c>
      <c r="S10" s="53" t="s">
        <v>9</v>
      </c>
      <c r="T10" s="53" t="s">
        <v>10</v>
      </c>
      <c r="U10" s="53" t="s">
        <v>11</v>
      </c>
      <c r="V10" s="77" t="s">
        <v>28</v>
      </c>
      <c r="W10" s="7"/>
      <c r="X10" s="7"/>
      <c r="Y10" s="7"/>
      <c r="Z10" s="7"/>
      <c r="AA10" s="7"/>
      <c r="AB10" s="7"/>
      <c r="AC10" s="7"/>
      <c r="AD10" s="7"/>
      <c r="AE10" s="7"/>
      <c r="AU10" s="2"/>
      <c r="AV10" s="2"/>
      <c r="AW10" s="2"/>
    </row>
    <row r="11" spans="2:49" ht="50.25" customHeight="1" thickBot="1">
      <c r="B11" s="73"/>
      <c r="C11" s="76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78"/>
      <c r="W11" s="7"/>
      <c r="X11" s="7"/>
      <c r="Y11" s="7"/>
      <c r="Z11" s="7"/>
      <c r="AA11" s="7"/>
      <c r="AB11" s="7"/>
      <c r="AC11" s="7"/>
      <c r="AD11" s="7"/>
      <c r="AE11" s="7"/>
      <c r="AU11" s="2"/>
      <c r="AV11" s="2"/>
      <c r="AW11" s="2"/>
    </row>
    <row r="12" spans="2:49" ht="15.75" thickBot="1">
      <c r="B12" s="45">
        <v>1</v>
      </c>
      <c r="C12" s="8">
        <v>2</v>
      </c>
      <c r="D12" s="8">
        <v>3</v>
      </c>
      <c r="E12" s="29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  <c r="K12" s="8">
        <v>10</v>
      </c>
      <c r="L12" s="8">
        <v>11</v>
      </c>
      <c r="M12" s="8">
        <v>12</v>
      </c>
      <c r="N12" s="8">
        <v>13</v>
      </c>
      <c r="O12" s="8">
        <v>14</v>
      </c>
      <c r="P12" s="8">
        <v>15</v>
      </c>
      <c r="Q12" s="8">
        <v>16</v>
      </c>
      <c r="R12" s="8">
        <v>17</v>
      </c>
      <c r="S12" s="8">
        <v>18</v>
      </c>
      <c r="T12" s="8">
        <v>19</v>
      </c>
      <c r="U12" s="8">
        <v>20</v>
      </c>
      <c r="V12" s="46">
        <v>21</v>
      </c>
      <c r="W12" s="7"/>
      <c r="X12" s="7"/>
      <c r="Y12" s="7"/>
      <c r="Z12" s="7"/>
      <c r="AA12" s="7"/>
      <c r="AB12" s="7"/>
      <c r="AC12" s="7"/>
      <c r="AD12" s="7"/>
      <c r="AE12" s="7"/>
      <c r="AU12" s="2"/>
      <c r="AV12" s="2"/>
      <c r="AW12" s="2"/>
    </row>
    <row r="13" spans="2:49" ht="18" customHeight="1">
      <c r="B13" s="57" t="s">
        <v>12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9"/>
      <c r="W13" s="7"/>
      <c r="X13" s="7"/>
      <c r="Y13" s="7"/>
      <c r="Z13" s="7"/>
      <c r="AA13" s="7"/>
      <c r="AB13" s="7"/>
      <c r="AC13" s="7"/>
      <c r="AD13" s="7"/>
      <c r="AE13" s="7"/>
      <c r="AU13" s="2"/>
      <c r="AV13" s="2"/>
      <c r="AW13" s="2"/>
    </row>
    <row r="14" spans="2:49" ht="76.5">
      <c r="B14" s="24" t="s">
        <v>53</v>
      </c>
      <c r="C14" s="47" t="s">
        <v>254</v>
      </c>
      <c r="D14" s="19" t="s">
        <v>256</v>
      </c>
      <c r="E14" s="19" t="s">
        <v>256</v>
      </c>
      <c r="F14" s="35" t="s">
        <v>257</v>
      </c>
      <c r="G14" s="19" t="s">
        <v>47</v>
      </c>
      <c r="H14" s="24" t="s">
        <v>172</v>
      </c>
      <c r="I14" s="24">
        <v>0</v>
      </c>
      <c r="J14" s="24" t="s">
        <v>163</v>
      </c>
      <c r="K14" s="24" t="s">
        <v>354</v>
      </c>
      <c r="L14" s="24" t="s">
        <v>354</v>
      </c>
      <c r="M14" s="24" t="s">
        <v>39</v>
      </c>
      <c r="N14" s="22" t="s">
        <v>38</v>
      </c>
      <c r="O14" s="19" t="s">
        <v>175</v>
      </c>
      <c r="P14" s="19" t="s">
        <v>344</v>
      </c>
      <c r="Q14" s="19">
        <v>100</v>
      </c>
      <c r="R14" s="41">
        <v>1218</v>
      </c>
      <c r="S14" s="41">
        <f t="shared" ref="S14" si="0">Q14*R14</f>
        <v>121800</v>
      </c>
      <c r="T14" s="41">
        <f>S14+(S14*12%)</f>
        <v>136416</v>
      </c>
      <c r="U14" s="19"/>
      <c r="V14" s="24" t="s">
        <v>165</v>
      </c>
      <c r="W14" s="18"/>
      <c r="X14" s="18"/>
      <c r="Y14" s="18"/>
      <c r="Z14" s="18"/>
      <c r="AA14" s="18"/>
      <c r="AB14" s="18"/>
      <c r="AC14" s="18"/>
      <c r="AD14" s="18"/>
      <c r="AE14" s="18"/>
      <c r="AU14" s="2"/>
      <c r="AV14" s="2"/>
      <c r="AW14" s="2"/>
    </row>
    <row r="15" spans="2:49" ht="76.5">
      <c r="B15" s="24" t="s">
        <v>54</v>
      </c>
      <c r="C15" s="47" t="s">
        <v>258</v>
      </c>
      <c r="D15" s="19" t="s">
        <v>256</v>
      </c>
      <c r="E15" s="19" t="s">
        <v>256</v>
      </c>
      <c r="F15" s="19" t="s">
        <v>263</v>
      </c>
      <c r="G15" s="19" t="s">
        <v>47</v>
      </c>
      <c r="H15" s="24" t="s">
        <v>172</v>
      </c>
      <c r="I15" s="24">
        <v>0</v>
      </c>
      <c r="J15" s="24" t="s">
        <v>163</v>
      </c>
      <c r="K15" s="24" t="s">
        <v>354</v>
      </c>
      <c r="L15" s="24" t="s">
        <v>354</v>
      </c>
      <c r="M15" s="24" t="s">
        <v>39</v>
      </c>
      <c r="N15" s="22" t="s">
        <v>38</v>
      </c>
      <c r="O15" s="19" t="s">
        <v>175</v>
      </c>
      <c r="P15" s="19" t="s">
        <v>344</v>
      </c>
      <c r="Q15" s="19">
        <v>50</v>
      </c>
      <c r="R15" s="41">
        <v>2464</v>
      </c>
      <c r="S15" s="41">
        <f t="shared" ref="S15:S78" si="1">Q15*R15</f>
        <v>123200</v>
      </c>
      <c r="T15" s="41">
        <f t="shared" ref="T15:T78" si="2">S15+(S15*12%)</f>
        <v>137984</v>
      </c>
      <c r="U15" s="19"/>
      <c r="V15" s="24" t="s">
        <v>165</v>
      </c>
      <c r="W15" s="18"/>
      <c r="X15" s="18"/>
      <c r="Y15" s="18"/>
      <c r="Z15" s="18"/>
      <c r="AA15" s="18"/>
      <c r="AB15" s="18"/>
      <c r="AC15" s="18"/>
      <c r="AD15" s="18"/>
      <c r="AE15" s="18"/>
      <c r="AU15" s="2"/>
      <c r="AV15" s="2"/>
      <c r="AW15" s="2"/>
    </row>
    <row r="16" spans="2:49" ht="76.5">
      <c r="B16" s="24" t="s">
        <v>55</v>
      </c>
      <c r="C16" s="19" t="s">
        <v>259</v>
      </c>
      <c r="D16" s="19" t="s">
        <v>260</v>
      </c>
      <c r="E16" s="19" t="s">
        <v>260</v>
      </c>
      <c r="F16" s="19" t="s">
        <v>103</v>
      </c>
      <c r="G16" s="19" t="s">
        <v>47</v>
      </c>
      <c r="H16" s="24" t="s">
        <v>172</v>
      </c>
      <c r="I16" s="24">
        <v>0</v>
      </c>
      <c r="J16" s="24" t="s">
        <v>163</v>
      </c>
      <c r="K16" s="24" t="s">
        <v>354</v>
      </c>
      <c r="L16" s="24" t="s">
        <v>354</v>
      </c>
      <c r="M16" s="24" t="s">
        <v>39</v>
      </c>
      <c r="N16" s="22" t="s">
        <v>38</v>
      </c>
      <c r="O16" s="19" t="s">
        <v>175</v>
      </c>
      <c r="P16" s="19" t="s">
        <v>344</v>
      </c>
      <c r="Q16" s="19">
        <v>16</v>
      </c>
      <c r="R16" s="41">
        <v>540</v>
      </c>
      <c r="S16" s="41">
        <f t="shared" si="1"/>
        <v>8640</v>
      </c>
      <c r="T16" s="41">
        <f t="shared" si="2"/>
        <v>9676.7999999999993</v>
      </c>
      <c r="U16" s="19"/>
      <c r="V16" s="24" t="s">
        <v>165</v>
      </c>
      <c r="W16" s="18"/>
      <c r="X16" s="18"/>
      <c r="Y16" s="18"/>
      <c r="Z16" s="18"/>
      <c r="AA16" s="18"/>
      <c r="AB16" s="18"/>
      <c r="AC16" s="18"/>
      <c r="AD16" s="18"/>
      <c r="AE16" s="18"/>
      <c r="AU16" s="2"/>
      <c r="AV16" s="2"/>
      <c r="AW16" s="2"/>
    </row>
    <row r="17" spans="2:49" ht="76.5">
      <c r="B17" s="24" t="s">
        <v>56</v>
      </c>
      <c r="C17" s="19" t="s">
        <v>261</v>
      </c>
      <c r="D17" s="19" t="s">
        <v>262</v>
      </c>
      <c r="E17" s="19" t="s">
        <v>262</v>
      </c>
      <c r="F17" s="19" t="s">
        <v>264</v>
      </c>
      <c r="G17" s="19" t="s">
        <v>47</v>
      </c>
      <c r="H17" s="24" t="s">
        <v>172</v>
      </c>
      <c r="I17" s="24">
        <v>0</v>
      </c>
      <c r="J17" s="24" t="s">
        <v>163</v>
      </c>
      <c r="K17" s="24" t="s">
        <v>354</v>
      </c>
      <c r="L17" s="24" t="s">
        <v>354</v>
      </c>
      <c r="M17" s="24" t="s">
        <v>39</v>
      </c>
      <c r="N17" s="22" t="s">
        <v>38</v>
      </c>
      <c r="O17" s="19" t="s">
        <v>175</v>
      </c>
      <c r="P17" s="19" t="s">
        <v>346</v>
      </c>
      <c r="Q17" s="19">
        <v>1</v>
      </c>
      <c r="R17" s="41">
        <v>459</v>
      </c>
      <c r="S17" s="41">
        <f t="shared" si="1"/>
        <v>459</v>
      </c>
      <c r="T17" s="41">
        <f t="shared" si="2"/>
        <v>514.08000000000004</v>
      </c>
      <c r="U17" s="19"/>
      <c r="V17" s="24" t="s">
        <v>165</v>
      </c>
      <c r="W17" s="18"/>
      <c r="X17" s="18"/>
      <c r="Y17" s="18"/>
      <c r="Z17" s="18"/>
      <c r="AA17" s="18"/>
      <c r="AB17" s="18"/>
      <c r="AC17" s="18"/>
      <c r="AD17" s="18"/>
      <c r="AE17" s="18"/>
      <c r="AU17" s="2"/>
      <c r="AV17" s="2"/>
      <c r="AW17" s="2"/>
    </row>
    <row r="18" spans="2:49" ht="76.5">
      <c r="B18" s="24" t="s">
        <v>57</v>
      </c>
      <c r="C18" s="19" t="s">
        <v>261</v>
      </c>
      <c r="D18" s="19" t="s">
        <v>262</v>
      </c>
      <c r="E18" s="19" t="s">
        <v>262</v>
      </c>
      <c r="F18" s="19" t="s">
        <v>265</v>
      </c>
      <c r="G18" s="19" t="s">
        <v>47</v>
      </c>
      <c r="H18" s="24" t="s">
        <v>172</v>
      </c>
      <c r="I18" s="24">
        <v>0</v>
      </c>
      <c r="J18" s="24" t="s">
        <v>163</v>
      </c>
      <c r="K18" s="24" t="s">
        <v>354</v>
      </c>
      <c r="L18" s="24" t="s">
        <v>354</v>
      </c>
      <c r="M18" s="24" t="s">
        <v>39</v>
      </c>
      <c r="N18" s="22" t="s">
        <v>38</v>
      </c>
      <c r="O18" s="19" t="s">
        <v>175</v>
      </c>
      <c r="P18" s="19" t="s">
        <v>346</v>
      </c>
      <c r="Q18" s="19">
        <v>1</v>
      </c>
      <c r="R18" s="41">
        <v>459</v>
      </c>
      <c r="S18" s="41">
        <f t="shared" si="1"/>
        <v>459</v>
      </c>
      <c r="T18" s="41">
        <f t="shared" si="2"/>
        <v>514.08000000000004</v>
      </c>
      <c r="U18" s="19"/>
      <c r="V18" s="24" t="s">
        <v>165</v>
      </c>
      <c r="W18" s="18"/>
      <c r="X18" s="18"/>
      <c r="Y18" s="18"/>
      <c r="Z18" s="18"/>
      <c r="AA18" s="18"/>
      <c r="AB18" s="18"/>
      <c r="AC18" s="18"/>
      <c r="AD18" s="18"/>
      <c r="AE18" s="18"/>
      <c r="AU18" s="2"/>
      <c r="AV18" s="2"/>
      <c r="AW18" s="2"/>
    </row>
    <row r="19" spans="2:49" ht="76.5">
      <c r="B19" s="24" t="s">
        <v>58</v>
      </c>
      <c r="C19" s="19" t="s">
        <v>261</v>
      </c>
      <c r="D19" s="19" t="s">
        <v>262</v>
      </c>
      <c r="E19" s="19" t="s">
        <v>262</v>
      </c>
      <c r="F19" s="35" t="s">
        <v>104</v>
      </c>
      <c r="G19" s="19" t="s">
        <v>47</v>
      </c>
      <c r="H19" s="24" t="s">
        <v>172</v>
      </c>
      <c r="I19" s="24">
        <v>0</v>
      </c>
      <c r="J19" s="24" t="s">
        <v>163</v>
      </c>
      <c r="K19" s="24" t="s">
        <v>354</v>
      </c>
      <c r="L19" s="24" t="s">
        <v>354</v>
      </c>
      <c r="M19" s="24" t="s">
        <v>39</v>
      </c>
      <c r="N19" s="22" t="s">
        <v>38</v>
      </c>
      <c r="O19" s="19" t="s">
        <v>175</v>
      </c>
      <c r="P19" s="19" t="s">
        <v>346</v>
      </c>
      <c r="Q19" s="19">
        <v>1</v>
      </c>
      <c r="R19" s="41">
        <v>492</v>
      </c>
      <c r="S19" s="41">
        <f t="shared" si="1"/>
        <v>492</v>
      </c>
      <c r="T19" s="41">
        <f t="shared" si="2"/>
        <v>551.04</v>
      </c>
      <c r="U19" s="19"/>
      <c r="V19" s="24" t="s">
        <v>165</v>
      </c>
      <c r="W19" s="18"/>
      <c r="X19" s="18"/>
      <c r="Y19" s="18"/>
      <c r="Z19" s="18"/>
      <c r="AA19" s="18"/>
      <c r="AB19" s="18"/>
      <c r="AC19" s="18"/>
      <c r="AD19" s="18"/>
      <c r="AE19" s="18"/>
      <c r="AU19" s="2"/>
      <c r="AV19" s="2"/>
      <c r="AW19" s="2"/>
    </row>
    <row r="20" spans="2:49" ht="76.5">
      <c r="B20" s="24" t="s">
        <v>59</v>
      </c>
      <c r="C20" s="19" t="s">
        <v>266</v>
      </c>
      <c r="D20" s="19" t="s">
        <v>267</v>
      </c>
      <c r="E20" s="19" t="s">
        <v>267</v>
      </c>
      <c r="F20" s="35" t="s">
        <v>105</v>
      </c>
      <c r="G20" s="19" t="s">
        <v>47</v>
      </c>
      <c r="H20" s="24" t="s">
        <v>172</v>
      </c>
      <c r="I20" s="24">
        <v>0</v>
      </c>
      <c r="J20" s="24" t="s">
        <v>163</v>
      </c>
      <c r="K20" s="24" t="s">
        <v>354</v>
      </c>
      <c r="L20" s="24" t="s">
        <v>354</v>
      </c>
      <c r="M20" s="24" t="s">
        <v>39</v>
      </c>
      <c r="N20" s="22" t="s">
        <v>38</v>
      </c>
      <c r="O20" s="19" t="s">
        <v>175</v>
      </c>
      <c r="P20" s="19" t="s">
        <v>346</v>
      </c>
      <c r="Q20" s="19">
        <v>1</v>
      </c>
      <c r="R20" s="41">
        <v>49</v>
      </c>
      <c r="S20" s="41">
        <f t="shared" si="1"/>
        <v>49</v>
      </c>
      <c r="T20" s="41">
        <f t="shared" si="2"/>
        <v>54.88</v>
      </c>
      <c r="U20" s="19"/>
      <c r="V20" s="24" t="s">
        <v>165</v>
      </c>
      <c r="W20" s="18"/>
      <c r="X20" s="18"/>
      <c r="Y20" s="18"/>
      <c r="Z20" s="18"/>
      <c r="AA20" s="18"/>
      <c r="AB20" s="18"/>
      <c r="AC20" s="18"/>
      <c r="AD20" s="18"/>
      <c r="AE20" s="18"/>
      <c r="AU20" s="2"/>
      <c r="AV20" s="2"/>
      <c r="AW20" s="2"/>
    </row>
    <row r="21" spans="2:49" ht="76.5">
      <c r="B21" s="24" t="s">
        <v>60</v>
      </c>
      <c r="C21" s="19" t="s">
        <v>261</v>
      </c>
      <c r="D21" s="19" t="s">
        <v>262</v>
      </c>
      <c r="E21" s="19" t="s">
        <v>262</v>
      </c>
      <c r="F21" s="35" t="s">
        <v>106</v>
      </c>
      <c r="G21" s="19" t="s">
        <v>47</v>
      </c>
      <c r="H21" s="24" t="s">
        <v>172</v>
      </c>
      <c r="I21" s="24">
        <v>0</v>
      </c>
      <c r="J21" s="24" t="s">
        <v>163</v>
      </c>
      <c r="K21" s="24" t="s">
        <v>354</v>
      </c>
      <c r="L21" s="24" t="s">
        <v>354</v>
      </c>
      <c r="M21" s="24" t="s">
        <v>39</v>
      </c>
      <c r="N21" s="22" t="s">
        <v>38</v>
      </c>
      <c r="O21" s="19" t="s">
        <v>175</v>
      </c>
      <c r="P21" s="19" t="s">
        <v>346</v>
      </c>
      <c r="Q21" s="19">
        <v>1</v>
      </c>
      <c r="R21" s="41">
        <v>492</v>
      </c>
      <c r="S21" s="41">
        <f t="shared" si="1"/>
        <v>492</v>
      </c>
      <c r="T21" s="41">
        <f t="shared" si="2"/>
        <v>551.04</v>
      </c>
      <c r="U21" s="19"/>
      <c r="V21" s="24" t="s">
        <v>165</v>
      </c>
      <c r="W21" s="18"/>
      <c r="X21" s="18"/>
      <c r="Y21" s="18"/>
      <c r="Z21" s="18"/>
      <c r="AA21" s="18"/>
      <c r="AB21" s="18"/>
      <c r="AC21" s="18"/>
      <c r="AD21" s="18"/>
      <c r="AE21" s="18"/>
      <c r="AU21" s="2"/>
      <c r="AV21" s="2"/>
      <c r="AW21" s="2"/>
    </row>
    <row r="22" spans="2:49" ht="76.5">
      <c r="B22" s="24" t="s">
        <v>61</v>
      </c>
      <c r="C22" s="19" t="s">
        <v>261</v>
      </c>
      <c r="D22" s="19" t="s">
        <v>262</v>
      </c>
      <c r="E22" s="19" t="s">
        <v>262</v>
      </c>
      <c r="F22" s="35" t="s">
        <v>107</v>
      </c>
      <c r="G22" s="19" t="s">
        <v>47</v>
      </c>
      <c r="H22" s="24" t="s">
        <v>172</v>
      </c>
      <c r="I22" s="24">
        <v>0</v>
      </c>
      <c r="J22" s="24" t="s">
        <v>163</v>
      </c>
      <c r="K22" s="24" t="s">
        <v>354</v>
      </c>
      <c r="L22" s="24" t="s">
        <v>354</v>
      </c>
      <c r="M22" s="24" t="s">
        <v>39</v>
      </c>
      <c r="N22" s="22" t="s">
        <v>38</v>
      </c>
      <c r="O22" s="19" t="s">
        <v>175</v>
      </c>
      <c r="P22" s="19" t="s">
        <v>346</v>
      </c>
      <c r="Q22" s="19">
        <v>1</v>
      </c>
      <c r="R22" s="41">
        <v>492</v>
      </c>
      <c r="S22" s="41">
        <f t="shared" si="1"/>
        <v>492</v>
      </c>
      <c r="T22" s="41">
        <f t="shared" si="2"/>
        <v>551.04</v>
      </c>
      <c r="U22" s="19"/>
      <c r="V22" s="24" t="s">
        <v>165</v>
      </c>
      <c r="W22" s="18"/>
      <c r="X22" s="18"/>
      <c r="Y22" s="18"/>
      <c r="Z22" s="18"/>
      <c r="AA22" s="18"/>
      <c r="AB22" s="18"/>
      <c r="AC22" s="18"/>
      <c r="AD22" s="18"/>
      <c r="AE22" s="18"/>
      <c r="AU22" s="2"/>
      <c r="AV22" s="2"/>
      <c r="AW22" s="2"/>
    </row>
    <row r="23" spans="2:49" ht="76.5">
      <c r="B23" s="24" t="s">
        <v>62</v>
      </c>
      <c r="C23" s="19" t="s">
        <v>261</v>
      </c>
      <c r="D23" s="19" t="s">
        <v>262</v>
      </c>
      <c r="E23" s="19" t="s">
        <v>262</v>
      </c>
      <c r="F23" s="35" t="s">
        <v>108</v>
      </c>
      <c r="G23" s="19" t="s">
        <v>47</v>
      </c>
      <c r="H23" s="24" t="s">
        <v>172</v>
      </c>
      <c r="I23" s="24">
        <v>0</v>
      </c>
      <c r="J23" s="24" t="s">
        <v>163</v>
      </c>
      <c r="K23" s="24" t="s">
        <v>354</v>
      </c>
      <c r="L23" s="24" t="s">
        <v>354</v>
      </c>
      <c r="M23" s="24" t="s">
        <v>39</v>
      </c>
      <c r="N23" s="22" t="s">
        <v>38</v>
      </c>
      <c r="O23" s="19" t="s">
        <v>175</v>
      </c>
      <c r="P23" s="19" t="s">
        <v>346</v>
      </c>
      <c r="Q23" s="19">
        <v>1</v>
      </c>
      <c r="R23" s="41">
        <v>492</v>
      </c>
      <c r="S23" s="41">
        <f t="shared" si="1"/>
        <v>492</v>
      </c>
      <c r="T23" s="41">
        <f t="shared" si="2"/>
        <v>551.04</v>
      </c>
      <c r="U23" s="19"/>
      <c r="V23" s="24" t="s">
        <v>165</v>
      </c>
      <c r="W23" s="18"/>
      <c r="X23" s="18"/>
      <c r="Y23" s="18"/>
      <c r="Z23" s="18"/>
      <c r="AA23" s="18"/>
      <c r="AB23" s="18"/>
      <c r="AC23" s="18"/>
      <c r="AD23" s="18"/>
      <c r="AE23" s="18"/>
      <c r="AU23" s="2"/>
      <c r="AV23" s="2"/>
      <c r="AW23" s="2"/>
    </row>
    <row r="24" spans="2:49" ht="76.5">
      <c r="B24" s="24" t="s">
        <v>63</v>
      </c>
      <c r="C24" s="19" t="s">
        <v>268</v>
      </c>
      <c r="D24" s="19" t="s">
        <v>269</v>
      </c>
      <c r="E24" s="19" t="s">
        <v>269</v>
      </c>
      <c r="F24" s="35" t="s">
        <v>109</v>
      </c>
      <c r="G24" s="19" t="s">
        <v>47</v>
      </c>
      <c r="H24" s="24" t="s">
        <v>172</v>
      </c>
      <c r="I24" s="24">
        <v>0</v>
      </c>
      <c r="J24" s="24" t="s">
        <v>163</v>
      </c>
      <c r="K24" s="24" t="s">
        <v>354</v>
      </c>
      <c r="L24" s="24" t="s">
        <v>354</v>
      </c>
      <c r="M24" s="24" t="s">
        <v>39</v>
      </c>
      <c r="N24" s="22" t="s">
        <v>38</v>
      </c>
      <c r="O24" s="19" t="s">
        <v>175</v>
      </c>
      <c r="P24" s="19" t="s">
        <v>345</v>
      </c>
      <c r="Q24" s="19">
        <v>25</v>
      </c>
      <c r="R24" s="41">
        <v>156</v>
      </c>
      <c r="S24" s="41">
        <f t="shared" si="1"/>
        <v>3900</v>
      </c>
      <c r="T24" s="41">
        <f t="shared" si="2"/>
        <v>4368</v>
      </c>
      <c r="U24" s="19"/>
      <c r="V24" s="24" t="s">
        <v>165</v>
      </c>
      <c r="W24" s="18"/>
      <c r="X24" s="18"/>
      <c r="Y24" s="18"/>
      <c r="Z24" s="18"/>
      <c r="AA24" s="18"/>
      <c r="AB24" s="18"/>
      <c r="AC24" s="18"/>
      <c r="AD24" s="18"/>
      <c r="AE24" s="18"/>
      <c r="AU24" s="2"/>
      <c r="AV24" s="2"/>
      <c r="AW24" s="2"/>
    </row>
    <row r="25" spans="2:49" ht="76.5">
      <c r="B25" s="24" t="s">
        <v>64</v>
      </c>
      <c r="C25" s="25" t="s">
        <v>268</v>
      </c>
      <c r="D25" s="19" t="s">
        <v>269</v>
      </c>
      <c r="E25" s="19" t="s">
        <v>269</v>
      </c>
      <c r="F25" s="36" t="s">
        <v>110</v>
      </c>
      <c r="G25" s="19" t="s">
        <v>47</v>
      </c>
      <c r="H25" s="24" t="s">
        <v>172</v>
      </c>
      <c r="I25" s="24">
        <v>0</v>
      </c>
      <c r="J25" s="24" t="s">
        <v>163</v>
      </c>
      <c r="K25" s="24" t="s">
        <v>354</v>
      </c>
      <c r="L25" s="24" t="s">
        <v>354</v>
      </c>
      <c r="M25" s="24" t="s">
        <v>39</v>
      </c>
      <c r="N25" s="22" t="s">
        <v>38</v>
      </c>
      <c r="O25" s="19" t="s">
        <v>175</v>
      </c>
      <c r="P25" s="19" t="s">
        <v>345</v>
      </c>
      <c r="Q25" s="19">
        <v>25</v>
      </c>
      <c r="R25" s="41">
        <v>910</v>
      </c>
      <c r="S25" s="41">
        <f t="shared" si="1"/>
        <v>22750</v>
      </c>
      <c r="T25" s="41">
        <f t="shared" si="2"/>
        <v>25480</v>
      </c>
      <c r="U25" s="19"/>
      <c r="V25" s="24" t="s">
        <v>165</v>
      </c>
      <c r="W25" s="18"/>
      <c r="X25" s="18"/>
      <c r="Y25" s="18"/>
      <c r="Z25" s="18"/>
      <c r="AA25" s="18"/>
      <c r="AB25" s="18"/>
      <c r="AC25" s="18"/>
      <c r="AD25" s="18"/>
      <c r="AE25" s="18"/>
      <c r="AU25" s="2"/>
      <c r="AV25" s="2"/>
      <c r="AW25" s="2"/>
    </row>
    <row r="26" spans="2:49" ht="76.5">
      <c r="B26" s="24" t="s">
        <v>65</v>
      </c>
      <c r="C26" s="19" t="s">
        <v>270</v>
      </c>
      <c r="D26" s="19" t="s">
        <v>271</v>
      </c>
      <c r="E26" s="19" t="s">
        <v>271</v>
      </c>
      <c r="F26" s="35" t="s">
        <v>111</v>
      </c>
      <c r="G26" s="19" t="s">
        <v>47</v>
      </c>
      <c r="H26" s="24" t="s">
        <v>172</v>
      </c>
      <c r="I26" s="24">
        <v>0</v>
      </c>
      <c r="J26" s="24" t="s">
        <v>163</v>
      </c>
      <c r="K26" s="24" t="s">
        <v>354</v>
      </c>
      <c r="L26" s="24" t="s">
        <v>354</v>
      </c>
      <c r="M26" s="24" t="s">
        <v>39</v>
      </c>
      <c r="N26" s="22" t="s">
        <v>38</v>
      </c>
      <c r="O26" s="19" t="s">
        <v>175</v>
      </c>
      <c r="P26" s="19" t="s">
        <v>346</v>
      </c>
      <c r="Q26" s="19">
        <v>16</v>
      </c>
      <c r="R26" s="41">
        <v>209</v>
      </c>
      <c r="S26" s="41">
        <f t="shared" si="1"/>
        <v>3344</v>
      </c>
      <c r="T26" s="41">
        <f t="shared" si="2"/>
        <v>3745.2799999999997</v>
      </c>
      <c r="U26" s="19"/>
      <c r="V26" s="24" t="s">
        <v>165</v>
      </c>
      <c r="W26" s="18"/>
      <c r="X26" s="18"/>
      <c r="Y26" s="18"/>
      <c r="Z26" s="18"/>
      <c r="AA26" s="18"/>
      <c r="AB26" s="18"/>
      <c r="AC26" s="18"/>
      <c r="AD26" s="18"/>
      <c r="AE26" s="18"/>
      <c r="AU26" s="2"/>
      <c r="AV26" s="2"/>
      <c r="AW26" s="2"/>
    </row>
    <row r="27" spans="2:49" ht="76.5">
      <c r="B27" s="24" t="s">
        <v>66</v>
      </c>
      <c r="C27" s="19" t="s">
        <v>272</v>
      </c>
      <c r="D27" s="19" t="s">
        <v>112</v>
      </c>
      <c r="E27" s="19" t="s">
        <v>112</v>
      </c>
      <c r="F27" s="35" t="s">
        <v>112</v>
      </c>
      <c r="G27" s="19" t="s">
        <v>47</v>
      </c>
      <c r="H27" s="24" t="s">
        <v>172</v>
      </c>
      <c r="I27" s="24">
        <v>0</v>
      </c>
      <c r="J27" s="24" t="s">
        <v>163</v>
      </c>
      <c r="K27" s="24" t="s">
        <v>354</v>
      </c>
      <c r="L27" s="24" t="s">
        <v>354</v>
      </c>
      <c r="M27" s="24" t="s">
        <v>39</v>
      </c>
      <c r="N27" s="22" t="s">
        <v>38</v>
      </c>
      <c r="O27" s="19" t="s">
        <v>175</v>
      </c>
      <c r="P27" s="19" t="s">
        <v>346</v>
      </c>
      <c r="Q27" s="19">
        <v>16</v>
      </c>
      <c r="R27" s="41">
        <v>62.5</v>
      </c>
      <c r="S27" s="41">
        <f t="shared" si="1"/>
        <v>1000</v>
      </c>
      <c r="T27" s="41">
        <f t="shared" si="2"/>
        <v>1120</v>
      </c>
      <c r="U27" s="19"/>
      <c r="V27" s="24" t="s">
        <v>165</v>
      </c>
      <c r="W27" s="18"/>
      <c r="X27" s="18"/>
      <c r="Y27" s="18"/>
      <c r="Z27" s="18"/>
      <c r="AA27" s="18"/>
      <c r="AB27" s="18"/>
      <c r="AC27" s="18"/>
      <c r="AD27" s="18"/>
      <c r="AE27" s="18"/>
      <c r="AU27" s="2"/>
      <c r="AV27" s="2"/>
      <c r="AW27" s="2"/>
    </row>
    <row r="28" spans="2:49" ht="76.5">
      <c r="B28" s="24" t="s">
        <v>67</v>
      </c>
      <c r="C28" s="19" t="s">
        <v>273</v>
      </c>
      <c r="D28" s="19" t="s">
        <v>274</v>
      </c>
      <c r="E28" s="19" t="s">
        <v>274</v>
      </c>
      <c r="F28" s="35" t="s">
        <v>113</v>
      </c>
      <c r="G28" s="19" t="s">
        <v>47</v>
      </c>
      <c r="H28" s="24" t="s">
        <v>172</v>
      </c>
      <c r="I28" s="24">
        <v>0</v>
      </c>
      <c r="J28" s="24" t="s">
        <v>163</v>
      </c>
      <c r="K28" s="24" t="s">
        <v>354</v>
      </c>
      <c r="L28" s="24" t="s">
        <v>354</v>
      </c>
      <c r="M28" s="24" t="s">
        <v>39</v>
      </c>
      <c r="N28" s="22" t="s">
        <v>38</v>
      </c>
      <c r="O28" s="19" t="s">
        <v>175</v>
      </c>
      <c r="P28" s="19" t="s">
        <v>346</v>
      </c>
      <c r="Q28" s="19">
        <v>10</v>
      </c>
      <c r="R28" s="41">
        <v>93</v>
      </c>
      <c r="S28" s="41">
        <f t="shared" si="1"/>
        <v>930</v>
      </c>
      <c r="T28" s="41">
        <f t="shared" si="2"/>
        <v>1041.5999999999999</v>
      </c>
      <c r="U28" s="19"/>
      <c r="V28" s="24" t="s">
        <v>165</v>
      </c>
      <c r="W28" s="18"/>
      <c r="X28" s="18"/>
      <c r="Y28" s="18"/>
      <c r="Z28" s="18"/>
      <c r="AA28" s="18"/>
      <c r="AB28" s="18"/>
      <c r="AC28" s="18"/>
      <c r="AD28" s="18"/>
      <c r="AE28" s="18"/>
      <c r="AU28" s="2"/>
      <c r="AV28" s="2"/>
      <c r="AW28" s="2"/>
    </row>
    <row r="29" spans="2:49" ht="76.5">
      <c r="B29" s="24" t="s">
        <v>68</v>
      </c>
      <c r="C29" s="19" t="s">
        <v>275</v>
      </c>
      <c r="D29" s="19" t="s">
        <v>276</v>
      </c>
      <c r="E29" s="19" t="s">
        <v>276</v>
      </c>
      <c r="F29" s="35" t="s">
        <v>114</v>
      </c>
      <c r="G29" s="19" t="s">
        <v>47</v>
      </c>
      <c r="H29" s="24" t="s">
        <v>172</v>
      </c>
      <c r="I29" s="24">
        <v>0</v>
      </c>
      <c r="J29" s="24" t="s">
        <v>163</v>
      </c>
      <c r="K29" s="24" t="s">
        <v>354</v>
      </c>
      <c r="L29" s="24" t="s">
        <v>354</v>
      </c>
      <c r="M29" s="24" t="s">
        <v>39</v>
      </c>
      <c r="N29" s="22" t="s">
        <v>38</v>
      </c>
      <c r="O29" s="19" t="s">
        <v>175</v>
      </c>
      <c r="P29" s="19" t="s">
        <v>346</v>
      </c>
      <c r="Q29" s="19">
        <v>16</v>
      </c>
      <c r="R29" s="41">
        <v>1214</v>
      </c>
      <c r="S29" s="41">
        <f t="shared" si="1"/>
        <v>19424</v>
      </c>
      <c r="T29" s="41">
        <f t="shared" si="2"/>
        <v>21754.880000000001</v>
      </c>
      <c r="U29" s="19"/>
      <c r="V29" s="24" t="s">
        <v>165</v>
      </c>
      <c r="W29" s="18"/>
      <c r="X29" s="18"/>
      <c r="Y29" s="18"/>
      <c r="Z29" s="18"/>
      <c r="AA29" s="18"/>
      <c r="AB29" s="18"/>
      <c r="AC29" s="18"/>
      <c r="AD29" s="18"/>
      <c r="AE29" s="18"/>
      <c r="AU29" s="2"/>
      <c r="AV29" s="2"/>
      <c r="AW29" s="2"/>
    </row>
    <row r="30" spans="2:49" ht="76.5">
      <c r="B30" s="24" t="s">
        <v>69</v>
      </c>
      <c r="C30" s="19" t="s">
        <v>277</v>
      </c>
      <c r="D30" s="19" t="s">
        <v>278</v>
      </c>
      <c r="E30" s="19" t="s">
        <v>278</v>
      </c>
      <c r="F30" s="35" t="s">
        <v>115</v>
      </c>
      <c r="G30" s="19" t="s">
        <v>47</v>
      </c>
      <c r="H30" s="24" t="s">
        <v>172</v>
      </c>
      <c r="I30" s="24">
        <v>0</v>
      </c>
      <c r="J30" s="24" t="s">
        <v>163</v>
      </c>
      <c r="K30" s="24" t="s">
        <v>354</v>
      </c>
      <c r="L30" s="24" t="s">
        <v>354</v>
      </c>
      <c r="M30" s="24" t="s">
        <v>39</v>
      </c>
      <c r="N30" s="22" t="s">
        <v>38</v>
      </c>
      <c r="O30" s="19" t="s">
        <v>175</v>
      </c>
      <c r="P30" s="19" t="s">
        <v>346</v>
      </c>
      <c r="Q30" s="19">
        <v>50</v>
      </c>
      <c r="R30" s="41">
        <v>121</v>
      </c>
      <c r="S30" s="41">
        <f t="shared" si="1"/>
        <v>6050</v>
      </c>
      <c r="T30" s="41">
        <f t="shared" si="2"/>
        <v>6776</v>
      </c>
      <c r="U30" s="19"/>
      <c r="V30" s="24" t="s">
        <v>165</v>
      </c>
      <c r="W30" s="18"/>
      <c r="X30" s="18"/>
      <c r="Y30" s="18"/>
      <c r="Z30" s="18"/>
      <c r="AA30" s="18"/>
      <c r="AB30" s="18"/>
      <c r="AC30" s="18"/>
      <c r="AD30" s="18"/>
      <c r="AE30" s="18"/>
      <c r="AU30" s="2"/>
      <c r="AV30" s="2"/>
      <c r="AW30" s="2"/>
    </row>
    <row r="31" spans="2:49" ht="76.5">
      <c r="B31" s="24" t="s">
        <v>70</v>
      </c>
      <c r="C31" s="19" t="s">
        <v>277</v>
      </c>
      <c r="D31" s="19" t="s">
        <v>278</v>
      </c>
      <c r="E31" s="19" t="s">
        <v>278</v>
      </c>
      <c r="F31" s="35" t="s">
        <v>116</v>
      </c>
      <c r="G31" s="19" t="s">
        <v>47</v>
      </c>
      <c r="H31" s="24" t="s">
        <v>172</v>
      </c>
      <c r="I31" s="24">
        <v>0</v>
      </c>
      <c r="J31" s="24" t="s">
        <v>163</v>
      </c>
      <c r="K31" s="24" t="s">
        <v>354</v>
      </c>
      <c r="L31" s="24" t="s">
        <v>354</v>
      </c>
      <c r="M31" s="24" t="s">
        <v>39</v>
      </c>
      <c r="N31" s="22" t="s">
        <v>38</v>
      </c>
      <c r="O31" s="19" t="s">
        <v>175</v>
      </c>
      <c r="P31" s="19" t="s">
        <v>346</v>
      </c>
      <c r="Q31" s="19">
        <v>10</v>
      </c>
      <c r="R31" s="41">
        <v>121</v>
      </c>
      <c r="S31" s="41">
        <f t="shared" si="1"/>
        <v>1210</v>
      </c>
      <c r="T31" s="41">
        <f t="shared" si="2"/>
        <v>1355.2</v>
      </c>
      <c r="U31" s="19"/>
      <c r="V31" s="24" t="s">
        <v>165</v>
      </c>
      <c r="W31" s="18"/>
      <c r="X31" s="18"/>
      <c r="Y31" s="18"/>
      <c r="Z31" s="18"/>
      <c r="AA31" s="18"/>
      <c r="AB31" s="18"/>
      <c r="AC31" s="18"/>
      <c r="AD31" s="18"/>
      <c r="AE31" s="18"/>
      <c r="AU31" s="2"/>
      <c r="AV31" s="2"/>
      <c r="AW31" s="2"/>
    </row>
    <row r="32" spans="2:49" ht="76.5">
      <c r="B32" s="24" t="s">
        <v>207</v>
      </c>
      <c r="C32" s="19" t="s">
        <v>279</v>
      </c>
      <c r="D32" s="19" t="s">
        <v>280</v>
      </c>
      <c r="E32" s="19" t="s">
        <v>280</v>
      </c>
      <c r="F32" s="35" t="s">
        <v>117</v>
      </c>
      <c r="G32" s="19" t="s">
        <v>47</v>
      </c>
      <c r="H32" s="24" t="s">
        <v>172</v>
      </c>
      <c r="I32" s="24">
        <v>0</v>
      </c>
      <c r="J32" s="24" t="s">
        <v>163</v>
      </c>
      <c r="K32" s="24" t="s">
        <v>354</v>
      </c>
      <c r="L32" s="24" t="s">
        <v>354</v>
      </c>
      <c r="M32" s="24" t="s">
        <v>39</v>
      </c>
      <c r="N32" s="22" t="s">
        <v>38</v>
      </c>
      <c r="O32" s="19" t="s">
        <v>175</v>
      </c>
      <c r="P32" s="19" t="s">
        <v>346</v>
      </c>
      <c r="Q32" s="19">
        <v>25</v>
      </c>
      <c r="R32" s="41">
        <v>535</v>
      </c>
      <c r="S32" s="41">
        <f t="shared" si="1"/>
        <v>13375</v>
      </c>
      <c r="T32" s="41">
        <f t="shared" si="2"/>
        <v>14980</v>
      </c>
      <c r="U32" s="19"/>
      <c r="V32" s="24" t="s">
        <v>165</v>
      </c>
      <c r="W32" s="18"/>
      <c r="X32" s="18"/>
      <c r="Y32" s="18"/>
      <c r="Z32" s="18"/>
      <c r="AA32" s="18"/>
      <c r="AB32" s="18"/>
      <c r="AC32" s="18"/>
      <c r="AD32" s="18"/>
      <c r="AE32" s="18"/>
      <c r="AU32" s="2"/>
      <c r="AV32" s="2"/>
      <c r="AW32" s="2"/>
    </row>
    <row r="33" spans="2:49" ht="76.5">
      <c r="B33" s="24" t="s">
        <v>208</v>
      </c>
      <c r="C33" s="19" t="s">
        <v>281</v>
      </c>
      <c r="D33" s="19" t="s">
        <v>282</v>
      </c>
      <c r="E33" s="19" t="s">
        <v>282</v>
      </c>
      <c r="F33" s="35" t="s">
        <v>118</v>
      </c>
      <c r="G33" s="19" t="s">
        <v>47</v>
      </c>
      <c r="H33" s="24" t="s">
        <v>172</v>
      </c>
      <c r="I33" s="24">
        <v>0</v>
      </c>
      <c r="J33" s="24" t="s">
        <v>163</v>
      </c>
      <c r="K33" s="24" t="s">
        <v>354</v>
      </c>
      <c r="L33" s="24" t="s">
        <v>354</v>
      </c>
      <c r="M33" s="24" t="s">
        <v>39</v>
      </c>
      <c r="N33" s="22" t="s">
        <v>38</v>
      </c>
      <c r="O33" s="19" t="s">
        <v>175</v>
      </c>
      <c r="P33" s="19" t="s">
        <v>346</v>
      </c>
      <c r="Q33" s="19">
        <v>20</v>
      </c>
      <c r="R33" s="41">
        <v>53</v>
      </c>
      <c r="S33" s="41">
        <f t="shared" si="1"/>
        <v>1060</v>
      </c>
      <c r="T33" s="41">
        <f t="shared" si="2"/>
        <v>1187.2</v>
      </c>
      <c r="U33" s="19"/>
      <c r="V33" s="24" t="s">
        <v>165</v>
      </c>
      <c r="W33" s="18"/>
      <c r="X33" s="18"/>
      <c r="Y33" s="18"/>
      <c r="Z33" s="18"/>
      <c r="AA33" s="18"/>
      <c r="AB33" s="18"/>
      <c r="AC33" s="18"/>
      <c r="AD33" s="18"/>
      <c r="AE33" s="18"/>
      <c r="AU33" s="2"/>
      <c r="AV33" s="2"/>
      <c r="AW33" s="2"/>
    </row>
    <row r="34" spans="2:49" ht="76.5">
      <c r="B34" s="24" t="s">
        <v>209</v>
      </c>
      <c r="C34" s="19" t="s">
        <v>283</v>
      </c>
      <c r="D34" s="19" t="s">
        <v>284</v>
      </c>
      <c r="E34" s="19" t="s">
        <v>284</v>
      </c>
      <c r="F34" s="35" t="s">
        <v>119</v>
      </c>
      <c r="G34" s="19" t="s">
        <v>47</v>
      </c>
      <c r="H34" s="24" t="s">
        <v>172</v>
      </c>
      <c r="I34" s="24">
        <v>0</v>
      </c>
      <c r="J34" s="24" t="s">
        <v>163</v>
      </c>
      <c r="K34" s="24" t="s">
        <v>354</v>
      </c>
      <c r="L34" s="24" t="s">
        <v>354</v>
      </c>
      <c r="M34" s="24" t="s">
        <v>39</v>
      </c>
      <c r="N34" s="22" t="s">
        <v>38</v>
      </c>
      <c r="O34" s="19" t="s">
        <v>175</v>
      </c>
      <c r="P34" s="19" t="s">
        <v>345</v>
      </c>
      <c r="Q34" s="19">
        <v>80</v>
      </c>
      <c r="R34" s="41">
        <v>857</v>
      </c>
      <c r="S34" s="41">
        <f t="shared" si="1"/>
        <v>68560</v>
      </c>
      <c r="T34" s="41">
        <f t="shared" si="2"/>
        <v>76787.199999999997</v>
      </c>
      <c r="U34" s="19"/>
      <c r="V34" s="24" t="s">
        <v>165</v>
      </c>
      <c r="W34" s="18"/>
      <c r="X34" s="18"/>
      <c r="Y34" s="18"/>
      <c r="Z34" s="18"/>
      <c r="AA34" s="18"/>
      <c r="AB34" s="18"/>
      <c r="AC34" s="18"/>
      <c r="AD34" s="18"/>
      <c r="AE34" s="18"/>
      <c r="AU34" s="2"/>
      <c r="AV34" s="2"/>
      <c r="AW34" s="2"/>
    </row>
    <row r="35" spans="2:49" ht="76.5">
      <c r="B35" s="24" t="s">
        <v>210</v>
      </c>
      <c r="C35" s="19" t="s">
        <v>285</v>
      </c>
      <c r="D35" s="19" t="s">
        <v>255</v>
      </c>
      <c r="E35" s="19" t="s">
        <v>255</v>
      </c>
      <c r="F35" s="35" t="s">
        <v>120</v>
      </c>
      <c r="G35" s="19" t="s">
        <v>47</v>
      </c>
      <c r="H35" s="24" t="s">
        <v>172</v>
      </c>
      <c r="I35" s="24">
        <v>0</v>
      </c>
      <c r="J35" s="24" t="s">
        <v>163</v>
      </c>
      <c r="K35" s="24" t="s">
        <v>354</v>
      </c>
      <c r="L35" s="24" t="s">
        <v>354</v>
      </c>
      <c r="M35" s="24" t="s">
        <v>39</v>
      </c>
      <c r="N35" s="22" t="s">
        <v>38</v>
      </c>
      <c r="O35" s="19" t="s">
        <v>175</v>
      </c>
      <c r="P35" s="19" t="s">
        <v>346</v>
      </c>
      <c r="Q35" s="19">
        <v>10</v>
      </c>
      <c r="R35" s="41">
        <v>1853</v>
      </c>
      <c r="S35" s="41">
        <f t="shared" si="1"/>
        <v>18530</v>
      </c>
      <c r="T35" s="41">
        <f t="shared" si="2"/>
        <v>20753.599999999999</v>
      </c>
      <c r="U35" s="19"/>
      <c r="V35" s="24" t="s">
        <v>165</v>
      </c>
      <c r="W35" s="18"/>
      <c r="X35" s="18"/>
      <c r="Y35" s="18"/>
      <c r="Z35" s="18"/>
      <c r="AA35" s="18"/>
      <c r="AB35" s="18"/>
      <c r="AC35" s="18"/>
      <c r="AD35" s="18"/>
      <c r="AE35" s="18"/>
      <c r="AU35" s="2"/>
      <c r="AV35" s="2"/>
      <c r="AW35" s="2"/>
    </row>
    <row r="36" spans="2:49" ht="76.5">
      <c r="B36" s="24" t="s">
        <v>211</v>
      </c>
      <c r="C36" s="19" t="s">
        <v>286</v>
      </c>
      <c r="D36" s="19" t="s">
        <v>287</v>
      </c>
      <c r="E36" s="19" t="s">
        <v>287</v>
      </c>
      <c r="F36" s="35" t="s">
        <v>121</v>
      </c>
      <c r="G36" s="19" t="s">
        <v>47</v>
      </c>
      <c r="H36" s="24" t="s">
        <v>172</v>
      </c>
      <c r="I36" s="24">
        <v>0</v>
      </c>
      <c r="J36" s="24" t="s">
        <v>163</v>
      </c>
      <c r="K36" s="24" t="s">
        <v>354</v>
      </c>
      <c r="L36" s="24" t="s">
        <v>354</v>
      </c>
      <c r="M36" s="24" t="s">
        <v>39</v>
      </c>
      <c r="N36" s="22" t="s">
        <v>38</v>
      </c>
      <c r="O36" s="19" t="s">
        <v>175</v>
      </c>
      <c r="P36" s="19" t="s">
        <v>346</v>
      </c>
      <c r="Q36" s="19">
        <v>20</v>
      </c>
      <c r="R36" s="41">
        <v>174</v>
      </c>
      <c r="S36" s="41">
        <f t="shared" si="1"/>
        <v>3480</v>
      </c>
      <c r="T36" s="41">
        <f t="shared" si="2"/>
        <v>3897.6</v>
      </c>
      <c r="U36" s="19"/>
      <c r="V36" s="24" t="s">
        <v>165</v>
      </c>
      <c r="W36" s="18"/>
      <c r="X36" s="18"/>
      <c r="Y36" s="18"/>
      <c r="Z36" s="18"/>
      <c r="AA36" s="18"/>
      <c r="AB36" s="18"/>
      <c r="AC36" s="18"/>
      <c r="AD36" s="18"/>
      <c r="AE36" s="18"/>
      <c r="AU36" s="2"/>
      <c r="AV36" s="2"/>
      <c r="AW36" s="2"/>
    </row>
    <row r="37" spans="2:49" ht="76.5">
      <c r="B37" s="24" t="s">
        <v>212</v>
      </c>
      <c r="C37" s="19" t="s">
        <v>288</v>
      </c>
      <c r="D37" s="19" t="s">
        <v>289</v>
      </c>
      <c r="E37" s="19" t="s">
        <v>289</v>
      </c>
      <c r="F37" s="35" t="s">
        <v>122</v>
      </c>
      <c r="G37" s="19" t="s">
        <v>47</v>
      </c>
      <c r="H37" s="24" t="s">
        <v>172</v>
      </c>
      <c r="I37" s="24">
        <v>0</v>
      </c>
      <c r="J37" s="24" t="s">
        <v>163</v>
      </c>
      <c r="K37" s="24" t="s">
        <v>354</v>
      </c>
      <c r="L37" s="24" t="s">
        <v>354</v>
      </c>
      <c r="M37" s="24" t="s">
        <v>39</v>
      </c>
      <c r="N37" s="22" t="s">
        <v>38</v>
      </c>
      <c r="O37" s="19" t="s">
        <v>175</v>
      </c>
      <c r="P37" s="19" t="s">
        <v>346</v>
      </c>
      <c r="Q37" s="19">
        <v>10</v>
      </c>
      <c r="R37" s="41">
        <v>503</v>
      </c>
      <c r="S37" s="41">
        <f t="shared" si="1"/>
        <v>5030</v>
      </c>
      <c r="T37" s="41">
        <f t="shared" si="2"/>
        <v>5633.6</v>
      </c>
      <c r="U37" s="19"/>
      <c r="V37" s="24" t="s">
        <v>165</v>
      </c>
      <c r="W37" s="18"/>
      <c r="X37" s="18"/>
      <c r="Y37" s="18"/>
      <c r="Z37" s="18"/>
      <c r="AA37" s="18"/>
      <c r="AB37" s="18"/>
      <c r="AC37" s="18"/>
      <c r="AD37" s="18"/>
      <c r="AE37" s="18"/>
      <c r="AU37" s="2"/>
      <c r="AV37" s="2"/>
      <c r="AW37" s="2"/>
    </row>
    <row r="38" spans="2:49" ht="76.5">
      <c r="B38" s="24" t="s">
        <v>213</v>
      </c>
      <c r="C38" s="19" t="s">
        <v>290</v>
      </c>
      <c r="D38" s="19" t="s">
        <v>291</v>
      </c>
      <c r="E38" s="19" t="s">
        <v>291</v>
      </c>
      <c r="F38" s="35" t="s">
        <v>123</v>
      </c>
      <c r="G38" s="19" t="s">
        <v>47</v>
      </c>
      <c r="H38" s="24" t="s">
        <v>172</v>
      </c>
      <c r="I38" s="24">
        <v>0</v>
      </c>
      <c r="J38" s="24" t="s">
        <v>163</v>
      </c>
      <c r="K38" s="24" t="s">
        <v>354</v>
      </c>
      <c r="L38" s="24" t="s">
        <v>354</v>
      </c>
      <c r="M38" s="24" t="s">
        <v>39</v>
      </c>
      <c r="N38" s="22" t="s">
        <v>38</v>
      </c>
      <c r="O38" s="19" t="s">
        <v>175</v>
      </c>
      <c r="P38" s="19" t="s">
        <v>346</v>
      </c>
      <c r="Q38" s="19">
        <v>8</v>
      </c>
      <c r="R38" s="41">
        <v>1285</v>
      </c>
      <c r="S38" s="41">
        <f t="shared" si="1"/>
        <v>10280</v>
      </c>
      <c r="T38" s="41">
        <f t="shared" si="2"/>
        <v>11513.6</v>
      </c>
      <c r="U38" s="19"/>
      <c r="V38" s="24" t="s">
        <v>165</v>
      </c>
      <c r="W38" s="18"/>
      <c r="X38" s="18"/>
      <c r="Y38" s="18"/>
      <c r="Z38" s="18"/>
      <c r="AA38" s="18"/>
      <c r="AB38" s="18"/>
      <c r="AC38" s="18"/>
      <c r="AD38" s="18"/>
      <c r="AE38" s="18"/>
      <c r="AU38" s="2"/>
      <c r="AV38" s="2"/>
      <c r="AW38" s="2"/>
    </row>
    <row r="39" spans="2:49" ht="76.5">
      <c r="B39" s="24" t="s">
        <v>214</v>
      </c>
      <c r="C39" s="19" t="s">
        <v>292</v>
      </c>
      <c r="D39" s="19" t="s">
        <v>293</v>
      </c>
      <c r="E39" s="19" t="s">
        <v>293</v>
      </c>
      <c r="F39" s="35" t="s">
        <v>124</v>
      </c>
      <c r="G39" s="19" t="s">
        <v>47</v>
      </c>
      <c r="H39" s="24" t="s">
        <v>172</v>
      </c>
      <c r="I39" s="24">
        <v>0</v>
      </c>
      <c r="J39" s="24" t="s">
        <v>163</v>
      </c>
      <c r="K39" s="24" t="s">
        <v>354</v>
      </c>
      <c r="L39" s="24" t="s">
        <v>354</v>
      </c>
      <c r="M39" s="24" t="s">
        <v>39</v>
      </c>
      <c r="N39" s="22" t="s">
        <v>38</v>
      </c>
      <c r="O39" s="19" t="s">
        <v>175</v>
      </c>
      <c r="P39" s="19" t="s">
        <v>346</v>
      </c>
      <c r="Q39" s="19">
        <v>8</v>
      </c>
      <c r="R39" s="41">
        <v>375</v>
      </c>
      <c r="S39" s="41">
        <f t="shared" si="1"/>
        <v>3000</v>
      </c>
      <c r="T39" s="41">
        <f t="shared" si="2"/>
        <v>3360</v>
      </c>
      <c r="U39" s="19"/>
      <c r="V39" s="24" t="s">
        <v>165</v>
      </c>
      <c r="W39" s="18"/>
      <c r="X39" s="18"/>
      <c r="Y39" s="18"/>
      <c r="Z39" s="18"/>
      <c r="AA39" s="18"/>
      <c r="AB39" s="18"/>
      <c r="AC39" s="18"/>
      <c r="AD39" s="18"/>
      <c r="AE39" s="18"/>
      <c r="AU39" s="2"/>
      <c r="AV39" s="2"/>
      <c r="AW39" s="2"/>
    </row>
    <row r="40" spans="2:49" ht="76.5">
      <c r="B40" s="24" t="s">
        <v>215</v>
      </c>
      <c r="C40" s="19" t="s">
        <v>294</v>
      </c>
      <c r="D40" s="19" t="s">
        <v>295</v>
      </c>
      <c r="E40" s="19" t="s">
        <v>295</v>
      </c>
      <c r="F40" s="35" t="s">
        <v>125</v>
      </c>
      <c r="G40" s="19" t="s">
        <v>47</v>
      </c>
      <c r="H40" s="24" t="s">
        <v>172</v>
      </c>
      <c r="I40" s="24">
        <v>0</v>
      </c>
      <c r="J40" s="24" t="s">
        <v>163</v>
      </c>
      <c r="K40" s="24" t="s">
        <v>354</v>
      </c>
      <c r="L40" s="24" t="s">
        <v>354</v>
      </c>
      <c r="M40" s="24" t="s">
        <v>39</v>
      </c>
      <c r="N40" s="22" t="s">
        <v>38</v>
      </c>
      <c r="O40" s="19" t="s">
        <v>175</v>
      </c>
      <c r="P40" s="19" t="s">
        <v>345</v>
      </c>
      <c r="Q40" s="19">
        <v>8</v>
      </c>
      <c r="R40" s="41">
        <v>178</v>
      </c>
      <c r="S40" s="41">
        <f t="shared" si="1"/>
        <v>1424</v>
      </c>
      <c r="T40" s="41">
        <f t="shared" si="2"/>
        <v>1594.88</v>
      </c>
      <c r="U40" s="19"/>
      <c r="V40" s="24" t="s">
        <v>165</v>
      </c>
      <c r="W40" s="18"/>
      <c r="X40" s="18"/>
      <c r="Y40" s="18"/>
      <c r="Z40" s="18"/>
      <c r="AA40" s="18"/>
      <c r="AB40" s="18"/>
      <c r="AC40" s="18"/>
      <c r="AD40" s="18"/>
      <c r="AE40" s="18"/>
      <c r="AU40" s="2"/>
      <c r="AV40" s="2"/>
      <c r="AW40" s="2"/>
    </row>
    <row r="41" spans="2:49" ht="76.5">
      <c r="B41" s="24" t="s">
        <v>216</v>
      </c>
      <c r="C41" s="19" t="s">
        <v>296</v>
      </c>
      <c r="D41" s="19" t="s">
        <v>297</v>
      </c>
      <c r="E41" s="19" t="s">
        <v>297</v>
      </c>
      <c r="F41" s="35" t="s">
        <v>126</v>
      </c>
      <c r="G41" s="19" t="s">
        <v>47</v>
      </c>
      <c r="H41" s="24" t="s">
        <v>172</v>
      </c>
      <c r="I41" s="24">
        <v>0</v>
      </c>
      <c r="J41" s="24" t="s">
        <v>163</v>
      </c>
      <c r="K41" s="24" t="s">
        <v>354</v>
      </c>
      <c r="L41" s="24" t="s">
        <v>354</v>
      </c>
      <c r="M41" s="24" t="s">
        <v>39</v>
      </c>
      <c r="N41" s="22" t="s">
        <v>38</v>
      </c>
      <c r="O41" s="19" t="s">
        <v>175</v>
      </c>
      <c r="P41" s="19" t="s">
        <v>346</v>
      </c>
      <c r="Q41" s="19">
        <v>50</v>
      </c>
      <c r="R41" s="41">
        <v>160</v>
      </c>
      <c r="S41" s="41">
        <f t="shared" si="1"/>
        <v>8000</v>
      </c>
      <c r="T41" s="41">
        <f t="shared" si="2"/>
        <v>8960</v>
      </c>
      <c r="U41" s="19"/>
      <c r="V41" s="24" t="s">
        <v>165</v>
      </c>
      <c r="W41" s="18"/>
      <c r="X41" s="18"/>
      <c r="Y41" s="18"/>
      <c r="Z41" s="18"/>
      <c r="AA41" s="18"/>
      <c r="AB41" s="18"/>
      <c r="AC41" s="18"/>
      <c r="AD41" s="18"/>
      <c r="AE41" s="18"/>
      <c r="AU41" s="2"/>
      <c r="AV41" s="2"/>
      <c r="AW41" s="2"/>
    </row>
    <row r="42" spans="2:49" ht="76.5">
      <c r="B42" s="24" t="s">
        <v>217</v>
      </c>
      <c r="C42" s="19" t="s">
        <v>298</v>
      </c>
      <c r="D42" s="19" t="s">
        <v>299</v>
      </c>
      <c r="E42" s="19" t="s">
        <v>299</v>
      </c>
      <c r="F42" s="35" t="s">
        <v>127</v>
      </c>
      <c r="G42" s="19" t="s">
        <v>47</v>
      </c>
      <c r="H42" s="24" t="s">
        <v>172</v>
      </c>
      <c r="I42" s="24">
        <v>0</v>
      </c>
      <c r="J42" s="24" t="s">
        <v>163</v>
      </c>
      <c r="K42" s="24" t="s">
        <v>354</v>
      </c>
      <c r="L42" s="24" t="s">
        <v>354</v>
      </c>
      <c r="M42" s="24" t="s">
        <v>39</v>
      </c>
      <c r="N42" s="22" t="s">
        <v>38</v>
      </c>
      <c r="O42" s="19" t="s">
        <v>175</v>
      </c>
      <c r="P42" s="19" t="s">
        <v>346</v>
      </c>
      <c r="Q42" s="19">
        <v>10</v>
      </c>
      <c r="R42" s="41">
        <v>22</v>
      </c>
      <c r="S42" s="41">
        <f t="shared" si="1"/>
        <v>220</v>
      </c>
      <c r="T42" s="41">
        <f t="shared" si="2"/>
        <v>246.4</v>
      </c>
      <c r="U42" s="19"/>
      <c r="V42" s="24" t="s">
        <v>165</v>
      </c>
      <c r="W42" s="18"/>
      <c r="X42" s="18"/>
      <c r="Y42" s="18"/>
      <c r="Z42" s="18"/>
      <c r="AA42" s="18"/>
      <c r="AB42" s="18"/>
      <c r="AC42" s="18"/>
      <c r="AD42" s="18"/>
      <c r="AE42" s="18"/>
      <c r="AU42" s="2"/>
      <c r="AV42" s="2"/>
      <c r="AW42" s="2"/>
    </row>
    <row r="43" spans="2:49" ht="76.5">
      <c r="B43" s="24" t="s">
        <v>218</v>
      </c>
      <c r="C43" s="19" t="s">
        <v>298</v>
      </c>
      <c r="D43" s="19" t="s">
        <v>299</v>
      </c>
      <c r="E43" s="19" t="s">
        <v>299</v>
      </c>
      <c r="F43" s="35" t="s">
        <v>128</v>
      </c>
      <c r="G43" s="19" t="s">
        <v>47</v>
      </c>
      <c r="H43" s="24" t="s">
        <v>172</v>
      </c>
      <c r="I43" s="24">
        <v>0</v>
      </c>
      <c r="J43" s="24" t="s">
        <v>163</v>
      </c>
      <c r="K43" s="24" t="s">
        <v>354</v>
      </c>
      <c r="L43" s="24" t="s">
        <v>354</v>
      </c>
      <c r="M43" s="24" t="s">
        <v>39</v>
      </c>
      <c r="N43" s="22" t="s">
        <v>38</v>
      </c>
      <c r="O43" s="19" t="s">
        <v>175</v>
      </c>
      <c r="P43" s="19" t="s">
        <v>346</v>
      </c>
      <c r="Q43" s="19">
        <v>10</v>
      </c>
      <c r="R43" s="41">
        <v>71</v>
      </c>
      <c r="S43" s="41">
        <f t="shared" si="1"/>
        <v>710</v>
      </c>
      <c r="T43" s="41">
        <f t="shared" si="2"/>
        <v>795.2</v>
      </c>
      <c r="U43" s="19"/>
      <c r="V43" s="24" t="s">
        <v>165</v>
      </c>
      <c r="W43" s="18"/>
      <c r="X43" s="18"/>
      <c r="Y43" s="18"/>
      <c r="Z43" s="18"/>
      <c r="AA43" s="18"/>
      <c r="AB43" s="18"/>
      <c r="AC43" s="18"/>
      <c r="AD43" s="18"/>
      <c r="AE43" s="18"/>
      <c r="AU43" s="2"/>
      <c r="AV43" s="2"/>
      <c r="AW43" s="2"/>
    </row>
    <row r="44" spans="2:49" ht="76.5">
      <c r="B44" s="24" t="s">
        <v>219</v>
      </c>
      <c r="C44" s="19" t="s">
        <v>300</v>
      </c>
      <c r="D44" s="19" t="s">
        <v>301</v>
      </c>
      <c r="E44" s="19" t="s">
        <v>301</v>
      </c>
      <c r="F44" s="35" t="s">
        <v>129</v>
      </c>
      <c r="G44" s="19" t="s">
        <v>47</v>
      </c>
      <c r="H44" s="24" t="s">
        <v>172</v>
      </c>
      <c r="I44" s="24">
        <v>0</v>
      </c>
      <c r="J44" s="24" t="s">
        <v>163</v>
      </c>
      <c r="K44" s="24" t="s">
        <v>354</v>
      </c>
      <c r="L44" s="24" t="s">
        <v>354</v>
      </c>
      <c r="M44" s="24" t="s">
        <v>39</v>
      </c>
      <c r="N44" s="22" t="s">
        <v>38</v>
      </c>
      <c r="O44" s="19" t="s">
        <v>175</v>
      </c>
      <c r="P44" s="19" t="s">
        <v>346</v>
      </c>
      <c r="Q44" s="19">
        <v>10</v>
      </c>
      <c r="R44" s="41">
        <v>160</v>
      </c>
      <c r="S44" s="41">
        <f t="shared" si="1"/>
        <v>1600</v>
      </c>
      <c r="T44" s="41">
        <f t="shared" si="2"/>
        <v>1792</v>
      </c>
      <c r="U44" s="19"/>
      <c r="V44" s="24" t="s">
        <v>165</v>
      </c>
      <c r="W44" s="18"/>
      <c r="X44" s="18"/>
      <c r="Y44" s="18"/>
      <c r="Z44" s="18"/>
      <c r="AA44" s="18"/>
      <c r="AB44" s="18"/>
      <c r="AC44" s="18"/>
      <c r="AD44" s="18"/>
      <c r="AE44" s="18"/>
      <c r="AU44" s="2"/>
      <c r="AV44" s="2"/>
      <c r="AW44" s="2"/>
    </row>
    <row r="45" spans="2:49" ht="76.5">
      <c r="B45" s="24" t="s">
        <v>220</v>
      </c>
      <c r="C45" s="19" t="s">
        <v>302</v>
      </c>
      <c r="D45" s="19" t="s">
        <v>303</v>
      </c>
      <c r="E45" s="19" t="s">
        <v>303</v>
      </c>
      <c r="F45" s="35" t="s">
        <v>130</v>
      </c>
      <c r="G45" s="19" t="s">
        <v>47</v>
      </c>
      <c r="H45" s="24" t="s">
        <v>172</v>
      </c>
      <c r="I45" s="24">
        <v>0</v>
      </c>
      <c r="J45" s="24" t="s">
        <v>163</v>
      </c>
      <c r="K45" s="24" t="s">
        <v>354</v>
      </c>
      <c r="L45" s="24" t="s">
        <v>354</v>
      </c>
      <c r="M45" s="24" t="s">
        <v>39</v>
      </c>
      <c r="N45" s="22" t="s">
        <v>38</v>
      </c>
      <c r="O45" s="19" t="s">
        <v>175</v>
      </c>
      <c r="P45" s="19" t="s">
        <v>346</v>
      </c>
      <c r="Q45" s="19">
        <v>20</v>
      </c>
      <c r="R45" s="41">
        <v>312.5</v>
      </c>
      <c r="S45" s="41">
        <f t="shared" si="1"/>
        <v>6250</v>
      </c>
      <c r="T45" s="41">
        <f t="shared" si="2"/>
        <v>7000</v>
      </c>
      <c r="U45" s="19"/>
      <c r="V45" s="24" t="s">
        <v>165</v>
      </c>
      <c r="W45" s="18"/>
      <c r="X45" s="18"/>
      <c r="Y45" s="18"/>
      <c r="Z45" s="18"/>
      <c r="AA45" s="18"/>
      <c r="AB45" s="18"/>
      <c r="AC45" s="18"/>
      <c r="AD45" s="18"/>
      <c r="AE45" s="18"/>
      <c r="AU45" s="2"/>
      <c r="AV45" s="2"/>
      <c r="AW45" s="2"/>
    </row>
    <row r="46" spans="2:49" ht="76.5">
      <c r="B46" s="24" t="s">
        <v>221</v>
      </c>
      <c r="C46" s="19" t="s">
        <v>302</v>
      </c>
      <c r="D46" s="19" t="s">
        <v>303</v>
      </c>
      <c r="E46" s="19" t="s">
        <v>303</v>
      </c>
      <c r="F46" s="35" t="s">
        <v>131</v>
      </c>
      <c r="G46" s="19" t="s">
        <v>47</v>
      </c>
      <c r="H46" s="24" t="s">
        <v>172</v>
      </c>
      <c r="I46" s="24">
        <v>0</v>
      </c>
      <c r="J46" s="24" t="s">
        <v>163</v>
      </c>
      <c r="K46" s="24" t="s">
        <v>354</v>
      </c>
      <c r="L46" s="24" t="s">
        <v>354</v>
      </c>
      <c r="M46" s="24" t="s">
        <v>39</v>
      </c>
      <c r="N46" s="22" t="s">
        <v>38</v>
      </c>
      <c r="O46" s="19" t="s">
        <v>175</v>
      </c>
      <c r="P46" s="19" t="s">
        <v>346</v>
      </c>
      <c r="Q46" s="19">
        <v>20</v>
      </c>
      <c r="R46" s="41">
        <v>598</v>
      </c>
      <c r="S46" s="41">
        <f t="shared" si="1"/>
        <v>11960</v>
      </c>
      <c r="T46" s="41">
        <f t="shared" si="2"/>
        <v>13395.2</v>
      </c>
      <c r="U46" s="19"/>
      <c r="V46" s="24" t="s">
        <v>165</v>
      </c>
      <c r="W46" s="18"/>
      <c r="X46" s="18"/>
      <c r="Y46" s="18"/>
      <c r="Z46" s="18"/>
      <c r="AA46" s="18"/>
      <c r="AB46" s="18"/>
      <c r="AC46" s="18"/>
      <c r="AD46" s="18"/>
      <c r="AE46" s="18"/>
      <c r="AU46" s="2"/>
      <c r="AV46" s="2"/>
      <c r="AW46" s="2"/>
    </row>
    <row r="47" spans="2:49" ht="76.5">
      <c r="B47" s="24" t="s">
        <v>222</v>
      </c>
      <c r="C47" s="19" t="s">
        <v>304</v>
      </c>
      <c r="D47" s="19" t="s">
        <v>305</v>
      </c>
      <c r="E47" s="19" t="s">
        <v>305</v>
      </c>
      <c r="F47" s="35" t="s">
        <v>132</v>
      </c>
      <c r="G47" s="19" t="s">
        <v>47</v>
      </c>
      <c r="H47" s="24" t="s">
        <v>172</v>
      </c>
      <c r="I47" s="24">
        <v>0</v>
      </c>
      <c r="J47" s="24" t="s">
        <v>163</v>
      </c>
      <c r="K47" s="24" t="s">
        <v>354</v>
      </c>
      <c r="L47" s="24" t="s">
        <v>354</v>
      </c>
      <c r="M47" s="24" t="s">
        <v>39</v>
      </c>
      <c r="N47" s="22" t="s">
        <v>38</v>
      </c>
      <c r="O47" s="19" t="s">
        <v>175</v>
      </c>
      <c r="P47" s="19" t="s">
        <v>346</v>
      </c>
      <c r="Q47" s="19">
        <v>16</v>
      </c>
      <c r="R47" s="41">
        <v>62.5</v>
      </c>
      <c r="S47" s="41">
        <f t="shared" si="1"/>
        <v>1000</v>
      </c>
      <c r="T47" s="41">
        <f t="shared" si="2"/>
        <v>1120</v>
      </c>
      <c r="U47" s="19"/>
      <c r="V47" s="24" t="s">
        <v>165</v>
      </c>
      <c r="W47" s="18"/>
      <c r="X47" s="18"/>
      <c r="Y47" s="18"/>
      <c r="Z47" s="18"/>
      <c r="AA47" s="18"/>
      <c r="AB47" s="18"/>
      <c r="AC47" s="18"/>
      <c r="AD47" s="18"/>
      <c r="AE47" s="18"/>
      <c r="AU47" s="2"/>
      <c r="AV47" s="2"/>
      <c r="AW47" s="2"/>
    </row>
    <row r="48" spans="2:49" ht="76.5">
      <c r="B48" s="24" t="s">
        <v>223</v>
      </c>
      <c r="C48" s="19" t="s">
        <v>304</v>
      </c>
      <c r="D48" s="19" t="s">
        <v>305</v>
      </c>
      <c r="E48" s="19" t="s">
        <v>305</v>
      </c>
      <c r="F48" s="35" t="s">
        <v>133</v>
      </c>
      <c r="G48" s="19" t="s">
        <v>47</v>
      </c>
      <c r="H48" s="24" t="s">
        <v>172</v>
      </c>
      <c r="I48" s="24">
        <v>0</v>
      </c>
      <c r="J48" s="24" t="s">
        <v>163</v>
      </c>
      <c r="K48" s="24" t="s">
        <v>354</v>
      </c>
      <c r="L48" s="24" t="s">
        <v>354</v>
      </c>
      <c r="M48" s="24" t="s">
        <v>39</v>
      </c>
      <c r="N48" s="22" t="s">
        <v>38</v>
      </c>
      <c r="O48" s="19" t="s">
        <v>175</v>
      </c>
      <c r="P48" s="19" t="s">
        <v>346</v>
      </c>
      <c r="Q48" s="19">
        <v>16</v>
      </c>
      <c r="R48" s="41">
        <v>89</v>
      </c>
      <c r="S48" s="41">
        <f t="shared" si="1"/>
        <v>1424</v>
      </c>
      <c r="T48" s="41">
        <f t="shared" si="2"/>
        <v>1594.88</v>
      </c>
      <c r="U48" s="19"/>
      <c r="V48" s="24" t="s">
        <v>165</v>
      </c>
      <c r="W48" s="18"/>
      <c r="X48" s="18"/>
      <c r="Y48" s="18"/>
      <c r="Z48" s="18"/>
      <c r="AA48" s="18"/>
      <c r="AB48" s="18"/>
      <c r="AC48" s="18"/>
      <c r="AD48" s="18"/>
      <c r="AE48" s="18"/>
      <c r="AU48" s="2"/>
      <c r="AV48" s="2"/>
      <c r="AW48" s="2"/>
    </row>
    <row r="49" spans="2:49" ht="76.5">
      <c r="B49" s="24" t="s">
        <v>224</v>
      </c>
      <c r="C49" s="19" t="s">
        <v>304</v>
      </c>
      <c r="D49" s="19" t="s">
        <v>305</v>
      </c>
      <c r="E49" s="19" t="s">
        <v>305</v>
      </c>
      <c r="F49" s="35" t="s">
        <v>134</v>
      </c>
      <c r="G49" s="19" t="s">
        <v>47</v>
      </c>
      <c r="H49" s="24" t="s">
        <v>172</v>
      </c>
      <c r="I49" s="24">
        <v>0</v>
      </c>
      <c r="J49" s="24" t="s">
        <v>163</v>
      </c>
      <c r="K49" s="24" t="s">
        <v>354</v>
      </c>
      <c r="L49" s="24" t="s">
        <v>354</v>
      </c>
      <c r="M49" s="24" t="s">
        <v>39</v>
      </c>
      <c r="N49" s="22" t="s">
        <v>38</v>
      </c>
      <c r="O49" s="19" t="s">
        <v>175</v>
      </c>
      <c r="P49" s="19" t="s">
        <v>346</v>
      </c>
      <c r="Q49" s="19">
        <v>8</v>
      </c>
      <c r="R49" s="41">
        <v>1111</v>
      </c>
      <c r="S49" s="41">
        <f t="shared" si="1"/>
        <v>8888</v>
      </c>
      <c r="T49" s="41">
        <f t="shared" si="2"/>
        <v>9954.56</v>
      </c>
      <c r="U49" s="19"/>
      <c r="V49" s="24" t="s">
        <v>165</v>
      </c>
      <c r="W49" s="18"/>
      <c r="X49" s="18"/>
      <c r="Y49" s="18"/>
      <c r="Z49" s="18"/>
      <c r="AA49" s="18"/>
      <c r="AB49" s="18"/>
      <c r="AC49" s="18"/>
      <c r="AD49" s="18"/>
      <c r="AE49" s="18"/>
      <c r="AU49" s="2"/>
      <c r="AV49" s="2"/>
      <c r="AW49" s="2"/>
    </row>
    <row r="50" spans="2:49" ht="76.5">
      <c r="B50" s="24" t="s">
        <v>225</v>
      </c>
      <c r="C50" s="19" t="s">
        <v>306</v>
      </c>
      <c r="D50" s="19" t="s">
        <v>307</v>
      </c>
      <c r="E50" s="19" t="s">
        <v>307</v>
      </c>
      <c r="F50" s="35" t="s">
        <v>135</v>
      </c>
      <c r="G50" s="19" t="s">
        <v>47</v>
      </c>
      <c r="H50" s="24" t="s">
        <v>172</v>
      </c>
      <c r="I50" s="24">
        <v>0</v>
      </c>
      <c r="J50" s="24" t="s">
        <v>163</v>
      </c>
      <c r="K50" s="24" t="s">
        <v>354</v>
      </c>
      <c r="L50" s="24" t="s">
        <v>354</v>
      </c>
      <c r="M50" s="24" t="s">
        <v>39</v>
      </c>
      <c r="N50" s="22" t="s">
        <v>38</v>
      </c>
      <c r="O50" s="19" t="s">
        <v>175</v>
      </c>
      <c r="P50" s="19" t="s">
        <v>346</v>
      </c>
      <c r="Q50" s="19">
        <v>5</v>
      </c>
      <c r="R50" s="41">
        <v>2232</v>
      </c>
      <c r="S50" s="41">
        <f t="shared" si="1"/>
        <v>11160</v>
      </c>
      <c r="T50" s="41">
        <f t="shared" si="2"/>
        <v>12499.2</v>
      </c>
      <c r="U50" s="19"/>
      <c r="V50" s="24" t="s">
        <v>165</v>
      </c>
      <c r="W50" s="18"/>
      <c r="X50" s="18"/>
      <c r="Y50" s="18"/>
      <c r="Z50" s="18"/>
      <c r="AA50" s="18"/>
      <c r="AB50" s="18"/>
      <c r="AC50" s="18"/>
      <c r="AD50" s="18"/>
      <c r="AE50" s="18"/>
      <c r="AU50" s="2"/>
      <c r="AV50" s="2"/>
      <c r="AW50" s="2"/>
    </row>
    <row r="51" spans="2:49" ht="60" customHeight="1">
      <c r="B51" s="24" t="s">
        <v>226</v>
      </c>
      <c r="C51" s="19" t="s">
        <v>308</v>
      </c>
      <c r="D51" s="19" t="s">
        <v>309</v>
      </c>
      <c r="E51" s="19" t="s">
        <v>309</v>
      </c>
      <c r="F51" s="35" t="s">
        <v>136</v>
      </c>
      <c r="G51" s="19" t="s">
        <v>47</v>
      </c>
      <c r="H51" s="24" t="s">
        <v>172</v>
      </c>
      <c r="I51" s="24">
        <v>0</v>
      </c>
      <c r="J51" s="24" t="s">
        <v>163</v>
      </c>
      <c r="K51" s="24" t="s">
        <v>354</v>
      </c>
      <c r="L51" s="24" t="s">
        <v>354</v>
      </c>
      <c r="M51" s="24" t="s">
        <v>39</v>
      </c>
      <c r="N51" s="22" t="s">
        <v>38</v>
      </c>
      <c r="O51" s="19" t="s">
        <v>175</v>
      </c>
      <c r="P51" s="19" t="s">
        <v>346</v>
      </c>
      <c r="Q51" s="19">
        <v>2</v>
      </c>
      <c r="R51" s="41">
        <v>901</v>
      </c>
      <c r="S51" s="41">
        <f t="shared" si="1"/>
        <v>1802</v>
      </c>
      <c r="T51" s="41">
        <f t="shared" si="2"/>
        <v>2018.24</v>
      </c>
      <c r="U51" s="19"/>
      <c r="V51" s="24" t="s">
        <v>165</v>
      </c>
      <c r="W51" s="18"/>
      <c r="X51" s="18"/>
      <c r="Y51" s="18"/>
      <c r="Z51" s="18"/>
      <c r="AA51" s="18"/>
      <c r="AB51" s="18"/>
      <c r="AC51" s="18"/>
      <c r="AD51" s="18"/>
      <c r="AE51" s="18"/>
      <c r="AU51" s="2"/>
      <c r="AV51" s="2"/>
      <c r="AW51" s="2"/>
    </row>
    <row r="52" spans="2:49" ht="76.5">
      <c r="B52" s="24" t="s">
        <v>227</v>
      </c>
      <c r="C52" s="19" t="s">
        <v>310</v>
      </c>
      <c r="D52" s="19" t="s">
        <v>311</v>
      </c>
      <c r="E52" s="19" t="s">
        <v>311</v>
      </c>
      <c r="F52" s="35" t="s">
        <v>137</v>
      </c>
      <c r="G52" s="19" t="s">
        <v>47</v>
      </c>
      <c r="H52" s="24" t="s">
        <v>172</v>
      </c>
      <c r="I52" s="24">
        <v>0</v>
      </c>
      <c r="J52" s="24" t="s">
        <v>163</v>
      </c>
      <c r="K52" s="24" t="s">
        <v>354</v>
      </c>
      <c r="L52" s="24" t="s">
        <v>354</v>
      </c>
      <c r="M52" s="24" t="s">
        <v>39</v>
      </c>
      <c r="N52" s="22" t="s">
        <v>38</v>
      </c>
      <c r="O52" s="19" t="s">
        <v>175</v>
      </c>
      <c r="P52" s="19" t="s">
        <v>346</v>
      </c>
      <c r="Q52" s="19">
        <v>25</v>
      </c>
      <c r="R52" s="41">
        <v>308</v>
      </c>
      <c r="S52" s="41">
        <f t="shared" si="1"/>
        <v>7700</v>
      </c>
      <c r="T52" s="41">
        <f t="shared" si="2"/>
        <v>8624</v>
      </c>
      <c r="U52" s="19"/>
      <c r="V52" s="24" t="s">
        <v>165</v>
      </c>
      <c r="W52" s="18"/>
      <c r="X52" s="18"/>
      <c r="Y52" s="18"/>
      <c r="Z52" s="18"/>
      <c r="AA52" s="18"/>
      <c r="AB52" s="18"/>
      <c r="AC52" s="18"/>
      <c r="AD52" s="18"/>
      <c r="AE52" s="18"/>
      <c r="AU52" s="2"/>
      <c r="AV52" s="2"/>
      <c r="AW52" s="2"/>
    </row>
    <row r="53" spans="2:49" ht="76.5">
      <c r="B53" s="24" t="s">
        <v>228</v>
      </c>
      <c r="C53" s="19" t="s">
        <v>312</v>
      </c>
      <c r="D53" s="19" t="s">
        <v>313</v>
      </c>
      <c r="E53" s="19" t="s">
        <v>313</v>
      </c>
      <c r="F53" s="35" t="s">
        <v>138</v>
      </c>
      <c r="G53" s="19" t="s">
        <v>47</v>
      </c>
      <c r="H53" s="24" t="s">
        <v>172</v>
      </c>
      <c r="I53" s="24">
        <v>0</v>
      </c>
      <c r="J53" s="24" t="s">
        <v>163</v>
      </c>
      <c r="K53" s="24" t="s">
        <v>354</v>
      </c>
      <c r="L53" s="24" t="s">
        <v>354</v>
      </c>
      <c r="M53" s="24" t="s">
        <v>39</v>
      </c>
      <c r="N53" s="22" t="s">
        <v>38</v>
      </c>
      <c r="O53" s="19" t="s">
        <v>175</v>
      </c>
      <c r="P53" s="19" t="s">
        <v>346</v>
      </c>
      <c r="Q53" s="19">
        <v>8</v>
      </c>
      <c r="R53" s="41">
        <v>4910</v>
      </c>
      <c r="S53" s="41">
        <f t="shared" si="1"/>
        <v>39280</v>
      </c>
      <c r="T53" s="41">
        <f t="shared" si="2"/>
        <v>43993.599999999999</v>
      </c>
      <c r="U53" s="19"/>
      <c r="V53" s="24" t="s">
        <v>165</v>
      </c>
      <c r="W53" s="18"/>
      <c r="X53" s="18"/>
      <c r="Y53" s="18"/>
      <c r="Z53" s="18"/>
      <c r="AA53" s="18"/>
      <c r="AB53" s="18"/>
      <c r="AC53" s="18"/>
      <c r="AD53" s="18"/>
      <c r="AE53" s="18"/>
      <c r="AU53" s="2"/>
      <c r="AV53" s="2"/>
      <c r="AW53" s="2"/>
    </row>
    <row r="54" spans="2:49" ht="76.5">
      <c r="B54" s="24" t="s">
        <v>229</v>
      </c>
      <c r="C54" s="19" t="s">
        <v>314</v>
      </c>
      <c r="D54" s="19" t="s">
        <v>315</v>
      </c>
      <c r="E54" s="19" t="s">
        <v>315</v>
      </c>
      <c r="F54" s="35" t="s">
        <v>139</v>
      </c>
      <c r="G54" s="19" t="s">
        <v>47</v>
      </c>
      <c r="H54" s="24" t="s">
        <v>172</v>
      </c>
      <c r="I54" s="24">
        <v>0</v>
      </c>
      <c r="J54" s="24" t="s">
        <v>163</v>
      </c>
      <c r="K54" s="24" t="s">
        <v>354</v>
      </c>
      <c r="L54" s="24" t="s">
        <v>354</v>
      </c>
      <c r="M54" s="24" t="s">
        <v>39</v>
      </c>
      <c r="N54" s="22" t="s">
        <v>38</v>
      </c>
      <c r="O54" s="19" t="s">
        <v>175</v>
      </c>
      <c r="P54" s="19" t="s">
        <v>346</v>
      </c>
      <c r="Q54" s="19">
        <v>8</v>
      </c>
      <c r="R54" s="41">
        <v>15000</v>
      </c>
      <c r="S54" s="41">
        <f t="shared" si="1"/>
        <v>120000</v>
      </c>
      <c r="T54" s="41">
        <f t="shared" si="2"/>
        <v>134400</v>
      </c>
      <c r="U54" s="19"/>
      <c r="V54" s="24" t="s">
        <v>165</v>
      </c>
      <c r="W54" s="18"/>
      <c r="X54" s="18"/>
      <c r="Y54" s="18"/>
      <c r="Z54" s="18"/>
      <c r="AA54" s="18"/>
      <c r="AB54" s="18"/>
      <c r="AC54" s="18"/>
      <c r="AD54" s="18"/>
      <c r="AE54" s="18"/>
      <c r="AU54" s="2"/>
      <c r="AV54" s="2"/>
      <c r="AW54" s="2"/>
    </row>
    <row r="55" spans="2:49" ht="76.5">
      <c r="B55" s="24" t="s">
        <v>230</v>
      </c>
      <c r="C55" s="19" t="s">
        <v>316</v>
      </c>
      <c r="D55" s="19" t="s">
        <v>317</v>
      </c>
      <c r="E55" s="19" t="s">
        <v>317</v>
      </c>
      <c r="F55" s="35" t="s">
        <v>140</v>
      </c>
      <c r="G55" s="19" t="s">
        <v>47</v>
      </c>
      <c r="H55" s="24" t="s">
        <v>172</v>
      </c>
      <c r="I55" s="24">
        <v>0</v>
      </c>
      <c r="J55" s="24" t="s">
        <v>163</v>
      </c>
      <c r="K55" s="24" t="s">
        <v>354</v>
      </c>
      <c r="L55" s="24" t="s">
        <v>354</v>
      </c>
      <c r="M55" s="24" t="s">
        <v>39</v>
      </c>
      <c r="N55" s="22" t="s">
        <v>38</v>
      </c>
      <c r="O55" s="19" t="s">
        <v>175</v>
      </c>
      <c r="P55" s="19" t="s">
        <v>346</v>
      </c>
      <c r="Q55" s="19">
        <v>8</v>
      </c>
      <c r="R55" s="41">
        <v>754</v>
      </c>
      <c r="S55" s="41">
        <f t="shared" si="1"/>
        <v>6032</v>
      </c>
      <c r="T55" s="41">
        <f t="shared" si="2"/>
        <v>6755.84</v>
      </c>
      <c r="U55" s="19"/>
      <c r="V55" s="24" t="s">
        <v>165</v>
      </c>
      <c r="W55" s="18"/>
      <c r="X55" s="18"/>
      <c r="Y55" s="18"/>
      <c r="Z55" s="18"/>
      <c r="AA55" s="18"/>
      <c r="AB55" s="18"/>
      <c r="AC55" s="18"/>
      <c r="AD55" s="18"/>
      <c r="AE55" s="18"/>
      <c r="AU55" s="2"/>
      <c r="AV55" s="2"/>
      <c r="AW55" s="2"/>
    </row>
    <row r="56" spans="2:49" ht="76.5">
      <c r="B56" s="24" t="s">
        <v>231</v>
      </c>
      <c r="C56" s="19" t="s">
        <v>318</v>
      </c>
      <c r="D56" s="19" t="s">
        <v>319</v>
      </c>
      <c r="E56" s="19" t="s">
        <v>319</v>
      </c>
      <c r="F56" s="35" t="s">
        <v>141</v>
      </c>
      <c r="G56" s="19" t="s">
        <v>47</v>
      </c>
      <c r="H56" s="24" t="s">
        <v>172</v>
      </c>
      <c r="I56" s="24">
        <v>0</v>
      </c>
      <c r="J56" s="24" t="s">
        <v>163</v>
      </c>
      <c r="K56" s="24" t="s">
        <v>354</v>
      </c>
      <c r="L56" s="24" t="s">
        <v>354</v>
      </c>
      <c r="M56" s="24" t="s">
        <v>39</v>
      </c>
      <c r="N56" s="22" t="s">
        <v>38</v>
      </c>
      <c r="O56" s="19" t="s">
        <v>175</v>
      </c>
      <c r="P56" s="19" t="s">
        <v>346</v>
      </c>
      <c r="Q56" s="19">
        <v>16</v>
      </c>
      <c r="R56" s="41">
        <v>5700</v>
      </c>
      <c r="S56" s="41">
        <f t="shared" si="1"/>
        <v>91200</v>
      </c>
      <c r="T56" s="41">
        <f t="shared" si="2"/>
        <v>102144</v>
      </c>
      <c r="U56" s="19"/>
      <c r="V56" s="24" t="s">
        <v>165</v>
      </c>
      <c r="W56" s="18"/>
      <c r="X56" s="18"/>
      <c r="Y56" s="18"/>
      <c r="Z56" s="18"/>
      <c r="AA56" s="18"/>
      <c r="AB56" s="18"/>
      <c r="AC56" s="18"/>
      <c r="AD56" s="18"/>
      <c r="AE56" s="18"/>
      <c r="AU56" s="2"/>
      <c r="AV56" s="2"/>
      <c r="AW56" s="2"/>
    </row>
    <row r="57" spans="2:49" ht="71.25" customHeight="1">
      <c r="B57" s="24" t="s">
        <v>232</v>
      </c>
      <c r="C57" s="19" t="s">
        <v>320</v>
      </c>
      <c r="D57" s="19" t="s">
        <v>321</v>
      </c>
      <c r="E57" s="19" t="s">
        <v>321</v>
      </c>
      <c r="F57" s="35" t="s">
        <v>142</v>
      </c>
      <c r="G57" s="19" t="s">
        <v>47</v>
      </c>
      <c r="H57" s="24" t="s">
        <v>172</v>
      </c>
      <c r="I57" s="24">
        <v>0</v>
      </c>
      <c r="J57" s="24" t="s">
        <v>163</v>
      </c>
      <c r="K57" s="24" t="s">
        <v>354</v>
      </c>
      <c r="L57" s="24" t="s">
        <v>354</v>
      </c>
      <c r="M57" s="24" t="s">
        <v>39</v>
      </c>
      <c r="N57" s="22" t="s">
        <v>38</v>
      </c>
      <c r="O57" s="19" t="s">
        <v>175</v>
      </c>
      <c r="P57" s="19" t="s">
        <v>346</v>
      </c>
      <c r="Q57" s="19">
        <v>16</v>
      </c>
      <c r="R57" s="41">
        <v>1071</v>
      </c>
      <c r="S57" s="41">
        <f t="shared" si="1"/>
        <v>17136</v>
      </c>
      <c r="T57" s="41">
        <f t="shared" si="2"/>
        <v>19192.32</v>
      </c>
      <c r="U57" s="19"/>
      <c r="V57" s="24" t="s">
        <v>165</v>
      </c>
      <c r="W57" s="18"/>
      <c r="X57" s="18"/>
      <c r="Y57" s="18"/>
      <c r="Z57" s="18"/>
      <c r="AA57" s="18"/>
      <c r="AB57" s="18"/>
      <c r="AC57" s="18"/>
      <c r="AD57" s="18"/>
      <c r="AE57" s="18"/>
      <c r="AU57" s="2"/>
      <c r="AV57" s="2"/>
      <c r="AW57" s="2"/>
    </row>
    <row r="58" spans="2:49" ht="76.5">
      <c r="B58" s="24" t="s">
        <v>233</v>
      </c>
      <c r="C58" s="19" t="s">
        <v>279</v>
      </c>
      <c r="D58" s="19" t="s">
        <v>280</v>
      </c>
      <c r="E58" s="19" t="s">
        <v>280</v>
      </c>
      <c r="F58" s="35" t="s">
        <v>143</v>
      </c>
      <c r="G58" s="19" t="s">
        <v>47</v>
      </c>
      <c r="H58" s="24" t="s">
        <v>172</v>
      </c>
      <c r="I58" s="24">
        <v>0</v>
      </c>
      <c r="J58" s="24" t="s">
        <v>163</v>
      </c>
      <c r="K58" s="24" t="s">
        <v>354</v>
      </c>
      <c r="L58" s="24" t="s">
        <v>354</v>
      </c>
      <c r="M58" s="24" t="s">
        <v>39</v>
      </c>
      <c r="N58" s="22" t="s">
        <v>38</v>
      </c>
      <c r="O58" s="19" t="s">
        <v>175</v>
      </c>
      <c r="P58" s="19" t="s">
        <v>346</v>
      </c>
      <c r="Q58" s="19">
        <v>50</v>
      </c>
      <c r="R58" s="41">
        <v>642</v>
      </c>
      <c r="S58" s="41">
        <f t="shared" si="1"/>
        <v>32100</v>
      </c>
      <c r="T58" s="41">
        <f t="shared" si="2"/>
        <v>35952</v>
      </c>
      <c r="U58" s="19"/>
      <c r="V58" s="24" t="s">
        <v>165</v>
      </c>
      <c r="W58" s="18"/>
      <c r="X58" s="18"/>
      <c r="Y58" s="18"/>
      <c r="Z58" s="18"/>
      <c r="AA58" s="18"/>
      <c r="AB58" s="18"/>
      <c r="AC58" s="18"/>
      <c r="AD58" s="18"/>
      <c r="AE58" s="18"/>
      <c r="AU58" s="2"/>
      <c r="AV58" s="2"/>
      <c r="AW58" s="2"/>
    </row>
    <row r="59" spans="2:49" ht="76.5">
      <c r="B59" s="24" t="s">
        <v>234</v>
      </c>
      <c r="C59" s="19" t="s">
        <v>322</v>
      </c>
      <c r="D59" s="19" t="s">
        <v>323</v>
      </c>
      <c r="E59" s="19" t="s">
        <v>323</v>
      </c>
      <c r="F59" s="35" t="s">
        <v>144</v>
      </c>
      <c r="G59" s="19" t="s">
        <v>47</v>
      </c>
      <c r="H59" s="24" t="s">
        <v>172</v>
      </c>
      <c r="I59" s="24">
        <v>0</v>
      </c>
      <c r="J59" s="24" t="s">
        <v>163</v>
      </c>
      <c r="K59" s="24" t="s">
        <v>354</v>
      </c>
      <c r="L59" s="24" t="s">
        <v>354</v>
      </c>
      <c r="M59" s="24" t="s">
        <v>39</v>
      </c>
      <c r="N59" s="22" t="s">
        <v>38</v>
      </c>
      <c r="O59" s="19" t="s">
        <v>175</v>
      </c>
      <c r="P59" s="19" t="s">
        <v>346</v>
      </c>
      <c r="Q59" s="19">
        <v>8</v>
      </c>
      <c r="R59" s="41">
        <v>191</v>
      </c>
      <c r="S59" s="41">
        <f t="shared" si="1"/>
        <v>1528</v>
      </c>
      <c r="T59" s="41">
        <f t="shared" si="2"/>
        <v>1711.36</v>
      </c>
      <c r="U59" s="19"/>
      <c r="V59" s="24" t="s">
        <v>165</v>
      </c>
      <c r="W59" s="18"/>
      <c r="X59" s="18"/>
      <c r="Y59" s="18"/>
      <c r="Z59" s="18"/>
      <c r="AA59" s="18"/>
      <c r="AB59" s="18"/>
      <c r="AC59" s="18"/>
      <c r="AD59" s="18"/>
      <c r="AE59" s="18"/>
      <c r="AU59" s="2"/>
      <c r="AV59" s="2"/>
      <c r="AW59" s="2"/>
    </row>
    <row r="60" spans="2:49" ht="76.5">
      <c r="B60" s="24" t="s">
        <v>235</v>
      </c>
      <c r="C60" s="19" t="s">
        <v>322</v>
      </c>
      <c r="D60" s="19" t="s">
        <v>323</v>
      </c>
      <c r="E60" s="19" t="s">
        <v>323</v>
      </c>
      <c r="F60" s="35" t="s">
        <v>145</v>
      </c>
      <c r="G60" s="19" t="s">
        <v>47</v>
      </c>
      <c r="H60" s="24" t="s">
        <v>172</v>
      </c>
      <c r="I60" s="24">
        <v>0</v>
      </c>
      <c r="J60" s="24" t="s">
        <v>163</v>
      </c>
      <c r="K60" s="24" t="s">
        <v>354</v>
      </c>
      <c r="L60" s="24" t="s">
        <v>354</v>
      </c>
      <c r="M60" s="24" t="s">
        <v>39</v>
      </c>
      <c r="N60" s="22" t="s">
        <v>38</v>
      </c>
      <c r="O60" s="19" t="s">
        <v>175</v>
      </c>
      <c r="P60" s="19" t="s">
        <v>346</v>
      </c>
      <c r="Q60" s="19">
        <v>3</v>
      </c>
      <c r="R60" s="41">
        <v>1339</v>
      </c>
      <c r="S60" s="41">
        <f t="shared" si="1"/>
        <v>4017</v>
      </c>
      <c r="T60" s="41">
        <f t="shared" si="2"/>
        <v>4499.04</v>
      </c>
      <c r="U60" s="19"/>
      <c r="V60" s="24" t="s">
        <v>165</v>
      </c>
      <c r="W60" s="18"/>
      <c r="X60" s="18"/>
      <c r="Y60" s="18"/>
      <c r="Z60" s="18"/>
      <c r="AA60" s="18"/>
      <c r="AB60" s="18"/>
      <c r="AC60" s="18"/>
      <c r="AD60" s="18"/>
      <c r="AE60" s="18"/>
      <c r="AU60" s="2"/>
      <c r="AV60" s="2"/>
      <c r="AW60" s="2"/>
    </row>
    <row r="61" spans="2:49" ht="76.5">
      <c r="B61" s="24" t="s">
        <v>236</v>
      </c>
      <c r="C61" s="19" t="s">
        <v>324</v>
      </c>
      <c r="D61" s="19" t="s">
        <v>325</v>
      </c>
      <c r="E61" s="19" t="s">
        <v>325</v>
      </c>
      <c r="F61" s="35" t="s">
        <v>146</v>
      </c>
      <c r="G61" s="19" t="s">
        <v>47</v>
      </c>
      <c r="H61" s="24" t="s">
        <v>172</v>
      </c>
      <c r="I61" s="24">
        <v>0</v>
      </c>
      <c r="J61" s="24" t="s">
        <v>163</v>
      </c>
      <c r="K61" s="24" t="s">
        <v>354</v>
      </c>
      <c r="L61" s="24" t="s">
        <v>354</v>
      </c>
      <c r="M61" s="24" t="s">
        <v>39</v>
      </c>
      <c r="N61" s="22" t="s">
        <v>38</v>
      </c>
      <c r="O61" s="19" t="s">
        <v>175</v>
      </c>
      <c r="P61" s="19" t="s">
        <v>346</v>
      </c>
      <c r="Q61" s="19">
        <v>24</v>
      </c>
      <c r="R61" s="41">
        <v>727</v>
      </c>
      <c r="S61" s="41">
        <f t="shared" si="1"/>
        <v>17448</v>
      </c>
      <c r="T61" s="41">
        <f t="shared" si="2"/>
        <v>19541.759999999998</v>
      </c>
      <c r="U61" s="19"/>
      <c r="V61" s="24" t="s">
        <v>165</v>
      </c>
      <c r="W61" s="18"/>
      <c r="X61" s="18"/>
      <c r="Y61" s="18"/>
      <c r="Z61" s="18"/>
      <c r="AA61" s="18"/>
      <c r="AB61" s="18"/>
      <c r="AC61" s="18"/>
      <c r="AD61" s="18"/>
      <c r="AE61" s="18"/>
      <c r="AU61" s="2"/>
      <c r="AV61" s="2"/>
      <c r="AW61" s="2"/>
    </row>
    <row r="62" spans="2:49" ht="76.5">
      <c r="B62" s="24" t="s">
        <v>237</v>
      </c>
      <c r="C62" s="19" t="s">
        <v>324</v>
      </c>
      <c r="D62" s="19" t="s">
        <v>325</v>
      </c>
      <c r="E62" s="19" t="s">
        <v>325</v>
      </c>
      <c r="F62" s="35" t="s">
        <v>147</v>
      </c>
      <c r="G62" s="19" t="s">
        <v>47</v>
      </c>
      <c r="H62" s="24" t="s">
        <v>172</v>
      </c>
      <c r="I62" s="24">
        <v>0</v>
      </c>
      <c r="J62" s="24" t="s">
        <v>163</v>
      </c>
      <c r="K62" s="24" t="s">
        <v>354</v>
      </c>
      <c r="L62" s="24" t="s">
        <v>354</v>
      </c>
      <c r="M62" s="24" t="s">
        <v>39</v>
      </c>
      <c r="N62" s="22" t="s">
        <v>38</v>
      </c>
      <c r="O62" s="19" t="s">
        <v>175</v>
      </c>
      <c r="P62" s="19" t="s">
        <v>346</v>
      </c>
      <c r="Q62" s="19">
        <v>30</v>
      </c>
      <c r="R62" s="41">
        <v>544</v>
      </c>
      <c r="S62" s="41">
        <f t="shared" si="1"/>
        <v>16320</v>
      </c>
      <c r="T62" s="41">
        <f t="shared" si="2"/>
        <v>18278.400000000001</v>
      </c>
      <c r="U62" s="19"/>
      <c r="V62" s="24" t="s">
        <v>165</v>
      </c>
      <c r="W62" s="18"/>
      <c r="X62" s="18"/>
      <c r="Y62" s="18"/>
      <c r="Z62" s="18"/>
      <c r="AA62" s="18"/>
      <c r="AB62" s="18"/>
      <c r="AC62" s="18"/>
      <c r="AD62" s="18"/>
      <c r="AE62" s="18"/>
      <c r="AU62" s="2"/>
      <c r="AV62" s="2"/>
      <c r="AW62" s="2"/>
    </row>
    <row r="63" spans="2:49" ht="76.5">
      <c r="B63" s="24" t="s">
        <v>238</v>
      </c>
      <c r="C63" s="19" t="s">
        <v>279</v>
      </c>
      <c r="D63" s="19" t="s">
        <v>326</v>
      </c>
      <c r="E63" s="19" t="s">
        <v>326</v>
      </c>
      <c r="F63" s="35" t="s">
        <v>148</v>
      </c>
      <c r="G63" s="19" t="s">
        <v>47</v>
      </c>
      <c r="H63" s="24" t="s">
        <v>172</v>
      </c>
      <c r="I63" s="24">
        <v>0</v>
      </c>
      <c r="J63" s="24" t="s">
        <v>163</v>
      </c>
      <c r="K63" s="24" t="s">
        <v>354</v>
      </c>
      <c r="L63" s="24" t="s">
        <v>354</v>
      </c>
      <c r="M63" s="24" t="s">
        <v>39</v>
      </c>
      <c r="N63" s="22" t="s">
        <v>38</v>
      </c>
      <c r="O63" s="19" t="s">
        <v>175</v>
      </c>
      <c r="P63" s="19" t="s">
        <v>346</v>
      </c>
      <c r="Q63" s="19">
        <v>8</v>
      </c>
      <c r="R63" s="41">
        <v>535</v>
      </c>
      <c r="S63" s="41">
        <f t="shared" si="1"/>
        <v>4280</v>
      </c>
      <c r="T63" s="41">
        <f t="shared" si="2"/>
        <v>4793.6000000000004</v>
      </c>
      <c r="U63" s="19"/>
      <c r="V63" s="24" t="s">
        <v>165</v>
      </c>
      <c r="W63" s="7"/>
      <c r="X63" s="7"/>
      <c r="Y63" s="7"/>
      <c r="Z63" s="7"/>
      <c r="AA63" s="7"/>
      <c r="AB63" s="7"/>
      <c r="AC63" s="7"/>
      <c r="AD63" s="7"/>
      <c r="AE63" s="7"/>
      <c r="AU63" s="2"/>
      <c r="AV63" s="2"/>
      <c r="AW63" s="2"/>
    </row>
    <row r="64" spans="2:49" ht="76.5">
      <c r="B64" s="24" t="s">
        <v>239</v>
      </c>
      <c r="C64" s="19" t="s">
        <v>254</v>
      </c>
      <c r="D64" s="19" t="s">
        <v>256</v>
      </c>
      <c r="E64" s="19" t="s">
        <v>256</v>
      </c>
      <c r="F64" s="35" t="s">
        <v>149</v>
      </c>
      <c r="G64" s="19" t="s">
        <v>47</v>
      </c>
      <c r="H64" s="24" t="s">
        <v>172</v>
      </c>
      <c r="I64" s="24">
        <v>0</v>
      </c>
      <c r="J64" s="24" t="s">
        <v>163</v>
      </c>
      <c r="K64" s="24" t="s">
        <v>354</v>
      </c>
      <c r="L64" s="24" t="s">
        <v>354</v>
      </c>
      <c r="M64" s="24" t="s">
        <v>39</v>
      </c>
      <c r="N64" s="22" t="s">
        <v>38</v>
      </c>
      <c r="O64" s="19" t="s">
        <v>175</v>
      </c>
      <c r="P64" s="19" t="s">
        <v>344</v>
      </c>
      <c r="Q64" s="19">
        <v>8</v>
      </c>
      <c r="R64" s="41">
        <v>5098</v>
      </c>
      <c r="S64" s="41">
        <f t="shared" si="1"/>
        <v>40784</v>
      </c>
      <c r="T64" s="41">
        <f t="shared" si="2"/>
        <v>45678.080000000002</v>
      </c>
      <c r="U64" s="19"/>
      <c r="V64" s="24" t="s">
        <v>165</v>
      </c>
      <c r="W64" s="18"/>
      <c r="X64" s="18"/>
      <c r="Y64" s="18"/>
      <c r="Z64" s="18"/>
      <c r="AA64" s="18"/>
      <c r="AB64" s="18"/>
      <c r="AC64" s="18"/>
      <c r="AD64" s="18"/>
      <c r="AE64" s="18"/>
      <c r="AU64" s="2"/>
      <c r="AV64" s="2"/>
      <c r="AW64" s="2"/>
    </row>
    <row r="65" spans="2:49" ht="76.5">
      <c r="B65" s="24" t="s">
        <v>240</v>
      </c>
      <c r="C65" s="19" t="s">
        <v>327</v>
      </c>
      <c r="D65" s="19" t="s">
        <v>328</v>
      </c>
      <c r="E65" s="19" t="s">
        <v>328</v>
      </c>
      <c r="F65" s="35" t="s">
        <v>150</v>
      </c>
      <c r="G65" s="19" t="s">
        <v>47</v>
      </c>
      <c r="H65" s="24" t="s">
        <v>172</v>
      </c>
      <c r="I65" s="24">
        <v>0</v>
      </c>
      <c r="J65" s="24" t="s">
        <v>163</v>
      </c>
      <c r="K65" s="24" t="s">
        <v>354</v>
      </c>
      <c r="L65" s="24" t="s">
        <v>354</v>
      </c>
      <c r="M65" s="24" t="s">
        <v>39</v>
      </c>
      <c r="N65" s="22" t="s">
        <v>38</v>
      </c>
      <c r="O65" s="19" t="s">
        <v>175</v>
      </c>
      <c r="P65" s="19" t="s">
        <v>346</v>
      </c>
      <c r="Q65" s="19">
        <v>10</v>
      </c>
      <c r="R65" s="41">
        <v>31.25</v>
      </c>
      <c r="S65" s="41">
        <f t="shared" si="1"/>
        <v>312.5</v>
      </c>
      <c r="T65" s="41">
        <f t="shared" si="2"/>
        <v>350</v>
      </c>
      <c r="U65" s="19"/>
      <c r="V65" s="24" t="s">
        <v>165</v>
      </c>
      <c r="W65" s="18"/>
      <c r="X65" s="18"/>
      <c r="Y65" s="18"/>
      <c r="Z65" s="18"/>
      <c r="AA65" s="18"/>
      <c r="AB65" s="18"/>
      <c r="AC65" s="18"/>
      <c r="AD65" s="18"/>
      <c r="AE65" s="18"/>
      <c r="AU65" s="2"/>
      <c r="AV65" s="2"/>
      <c r="AW65" s="2"/>
    </row>
    <row r="66" spans="2:49" ht="76.5">
      <c r="B66" s="24" t="s">
        <v>241</v>
      </c>
      <c r="C66" s="19" t="s">
        <v>327</v>
      </c>
      <c r="D66" s="19" t="s">
        <v>328</v>
      </c>
      <c r="E66" s="19" t="s">
        <v>328</v>
      </c>
      <c r="F66" s="35" t="s">
        <v>151</v>
      </c>
      <c r="G66" s="19" t="s">
        <v>47</v>
      </c>
      <c r="H66" s="24" t="s">
        <v>172</v>
      </c>
      <c r="I66" s="24">
        <v>0</v>
      </c>
      <c r="J66" s="24" t="s">
        <v>163</v>
      </c>
      <c r="K66" s="24" t="s">
        <v>354</v>
      </c>
      <c r="L66" s="24" t="s">
        <v>354</v>
      </c>
      <c r="M66" s="24" t="s">
        <v>39</v>
      </c>
      <c r="N66" s="22" t="s">
        <v>38</v>
      </c>
      <c r="O66" s="19" t="s">
        <v>175</v>
      </c>
      <c r="P66" s="19" t="s">
        <v>346</v>
      </c>
      <c r="Q66" s="19">
        <v>10</v>
      </c>
      <c r="R66" s="41">
        <v>113</v>
      </c>
      <c r="S66" s="41">
        <f t="shared" si="1"/>
        <v>1130</v>
      </c>
      <c r="T66" s="41">
        <f t="shared" si="2"/>
        <v>1265.5999999999999</v>
      </c>
      <c r="U66" s="19"/>
      <c r="V66" s="24" t="s">
        <v>165</v>
      </c>
      <c r="W66" s="18"/>
      <c r="X66" s="18"/>
      <c r="Y66" s="18"/>
      <c r="Z66" s="18"/>
      <c r="AA66" s="18"/>
      <c r="AB66" s="18"/>
      <c r="AC66" s="18"/>
      <c r="AD66" s="18"/>
      <c r="AE66" s="18"/>
      <c r="AU66" s="2"/>
      <c r="AV66" s="2"/>
      <c r="AW66" s="2"/>
    </row>
    <row r="67" spans="2:49" ht="76.5">
      <c r="B67" s="24" t="s">
        <v>242</v>
      </c>
      <c r="C67" s="19" t="s">
        <v>329</v>
      </c>
      <c r="D67" s="19" t="s">
        <v>330</v>
      </c>
      <c r="E67" s="19" t="s">
        <v>330</v>
      </c>
      <c r="F67" s="35" t="s">
        <v>152</v>
      </c>
      <c r="G67" s="19" t="s">
        <v>47</v>
      </c>
      <c r="H67" s="24" t="s">
        <v>172</v>
      </c>
      <c r="I67" s="24">
        <v>0</v>
      </c>
      <c r="J67" s="24" t="s">
        <v>163</v>
      </c>
      <c r="K67" s="24" t="s">
        <v>354</v>
      </c>
      <c r="L67" s="24" t="s">
        <v>354</v>
      </c>
      <c r="M67" s="24" t="s">
        <v>39</v>
      </c>
      <c r="N67" s="22" t="s">
        <v>38</v>
      </c>
      <c r="O67" s="19" t="s">
        <v>175</v>
      </c>
      <c r="P67" s="19" t="s">
        <v>346</v>
      </c>
      <c r="Q67" s="19">
        <v>20</v>
      </c>
      <c r="R67" s="41">
        <v>2475</v>
      </c>
      <c r="S67" s="41">
        <f t="shared" si="1"/>
        <v>49500</v>
      </c>
      <c r="T67" s="41">
        <f t="shared" si="2"/>
        <v>55440</v>
      </c>
      <c r="U67" s="19"/>
      <c r="V67" s="24" t="s">
        <v>165</v>
      </c>
      <c r="W67" s="18"/>
      <c r="X67" s="18"/>
      <c r="Y67" s="18"/>
      <c r="Z67" s="18"/>
      <c r="AA67" s="18"/>
      <c r="AB67" s="18"/>
      <c r="AC67" s="18"/>
      <c r="AD67" s="18"/>
      <c r="AE67" s="18"/>
      <c r="AU67" s="2"/>
      <c r="AV67" s="2"/>
      <c r="AW67" s="2"/>
    </row>
    <row r="68" spans="2:49" ht="76.5">
      <c r="B68" s="24" t="s">
        <v>243</v>
      </c>
      <c r="C68" s="19" t="s">
        <v>331</v>
      </c>
      <c r="D68" s="19" t="s">
        <v>332</v>
      </c>
      <c r="E68" s="19" t="s">
        <v>332</v>
      </c>
      <c r="F68" s="35" t="s">
        <v>153</v>
      </c>
      <c r="G68" s="19" t="s">
        <v>47</v>
      </c>
      <c r="H68" s="24" t="s">
        <v>172</v>
      </c>
      <c r="I68" s="24">
        <v>0</v>
      </c>
      <c r="J68" s="24" t="s">
        <v>163</v>
      </c>
      <c r="K68" s="24" t="s">
        <v>354</v>
      </c>
      <c r="L68" s="24" t="s">
        <v>354</v>
      </c>
      <c r="M68" s="24" t="s">
        <v>39</v>
      </c>
      <c r="N68" s="22" t="s">
        <v>38</v>
      </c>
      <c r="O68" s="19" t="s">
        <v>175</v>
      </c>
      <c r="P68" s="19" t="s">
        <v>346</v>
      </c>
      <c r="Q68" s="19">
        <v>25</v>
      </c>
      <c r="R68" s="41">
        <v>144</v>
      </c>
      <c r="S68" s="41">
        <f t="shared" si="1"/>
        <v>3600</v>
      </c>
      <c r="T68" s="41">
        <f t="shared" si="2"/>
        <v>4032</v>
      </c>
      <c r="U68" s="19"/>
      <c r="V68" s="24" t="s">
        <v>165</v>
      </c>
      <c r="W68" s="18"/>
      <c r="X68" s="18"/>
      <c r="Y68" s="18"/>
      <c r="Z68" s="18"/>
      <c r="AA68" s="18"/>
      <c r="AB68" s="18"/>
      <c r="AC68" s="18"/>
      <c r="AD68" s="18"/>
      <c r="AE68" s="18"/>
      <c r="AU68" s="2"/>
      <c r="AV68" s="2"/>
      <c r="AW68" s="2"/>
    </row>
    <row r="69" spans="2:49" ht="76.5">
      <c r="B69" s="24" t="s">
        <v>244</v>
      </c>
      <c r="C69" s="19" t="s">
        <v>333</v>
      </c>
      <c r="D69" s="19" t="s">
        <v>280</v>
      </c>
      <c r="E69" s="19" t="s">
        <v>280</v>
      </c>
      <c r="F69" s="35" t="s">
        <v>154</v>
      </c>
      <c r="G69" s="19" t="s">
        <v>47</v>
      </c>
      <c r="H69" s="24" t="s">
        <v>172</v>
      </c>
      <c r="I69" s="24">
        <v>0</v>
      </c>
      <c r="J69" s="24" t="s">
        <v>163</v>
      </c>
      <c r="K69" s="24" t="s">
        <v>354</v>
      </c>
      <c r="L69" s="24" t="s">
        <v>354</v>
      </c>
      <c r="M69" s="24" t="s">
        <v>39</v>
      </c>
      <c r="N69" s="22" t="s">
        <v>38</v>
      </c>
      <c r="O69" s="19" t="s">
        <v>175</v>
      </c>
      <c r="P69" s="19" t="s">
        <v>346</v>
      </c>
      <c r="Q69" s="19">
        <v>10</v>
      </c>
      <c r="R69" s="41">
        <v>482</v>
      </c>
      <c r="S69" s="41">
        <f t="shared" si="1"/>
        <v>4820</v>
      </c>
      <c r="T69" s="41">
        <f t="shared" si="2"/>
        <v>5398.4</v>
      </c>
      <c r="U69" s="19"/>
      <c r="V69" s="24" t="s">
        <v>165</v>
      </c>
      <c r="W69" s="18"/>
      <c r="X69" s="18"/>
      <c r="Y69" s="18"/>
      <c r="Z69" s="18"/>
      <c r="AA69" s="18"/>
      <c r="AB69" s="18"/>
      <c r="AC69" s="18"/>
      <c r="AD69" s="18"/>
      <c r="AE69" s="18"/>
      <c r="AU69" s="2"/>
      <c r="AV69" s="2"/>
      <c r="AW69" s="2"/>
    </row>
    <row r="70" spans="2:49" ht="76.5">
      <c r="B70" s="24" t="s">
        <v>245</v>
      </c>
      <c r="C70" s="19" t="s">
        <v>334</v>
      </c>
      <c r="D70" s="19" t="s">
        <v>335</v>
      </c>
      <c r="E70" s="19" t="s">
        <v>335</v>
      </c>
      <c r="F70" s="35" t="s">
        <v>155</v>
      </c>
      <c r="G70" s="19" t="s">
        <v>47</v>
      </c>
      <c r="H70" s="24" t="s">
        <v>172</v>
      </c>
      <c r="I70" s="24">
        <v>0</v>
      </c>
      <c r="J70" s="24" t="s">
        <v>163</v>
      </c>
      <c r="K70" s="24" t="s">
        <v>354</v>
      </c>
      <c r="L70" s="24" t="s">
        <v>354</v>
      </c>
      <c r="M70" s="24" t="s">
        <v>39</v>
      </c>
      <c r="N70" s="22" t="s">
        <v>38</v>
      </c>
      <c r="O70" s="19" t="s">
        <v>175</v>
      </c>
      <c r="P70" s="19" t="s">
        <v>346</v>
      </c>
      <c r="Q70" s="19">
        <v>8</v>
      </c>
      <c r="R70" s="41">
        <v>367</v>
      </c>
      <c r="S70" s="41">
        <f t="shared" si="1"/>
        <v>2936</v>
      </c>
      <c r="T70" s="41">
        <f t="shared" si="2"/>
        <v>3288.32</v>
      </c>
      <c r="U70" s="19"/>
      <c r="V70" s="24" t="s">
        <v>165</v>
      </c>
      <c r="W70" s="18"/>
      <c r="X70" s="18"/>
      <c r="Y70" s="18"/>
      <c r="Z70" s="18"/>
      <c r="AA70" s="18"/>
      <c r="AB70" s="18"/>
      <c r="AC70" s="18"/>
      <c r="AD70" s="18"/>
      <c r="AE70" s="18"/>
      <c r="AU70" s="2"/>
      <c r="AV70" s="2"/>
      <c r="AW70" s="2"/>
    </row>
    <row r="71" spans="2:49" ht="76.5">
      <c r="B71" s="24" t="s">
        <v>246</v>
      </c>
      <c r="C71" s="19" t="s">
        <v>336</v>
      </c>
      <c r="D71" s="19" t="s">
        <v>337</v>
      </c>
      <c r="E71" s="19" t="s">
        <v>337</v>
      </c>
      <c r="F71" s="35" t="s">
        <v>156</v>
      </c>
      <c r="G71" s="19" t="s">
        <v>47</v>
      </c>
      <c r="H71" s="24" t="s">
        <v>172</v>
      </c>
      <c r="I71" s="24">
        <v>0</v>
      </c>
      <c r="J71" s="24" t="s">
        <v>163</v>
      </c>
      <c r="K71" s="24" t="s">
        <v>354</v>
      </c>
      <c r="L71" s="24" t="s">
        <v>354</v>
      </c>
      <c r="M71" s="24" t="s">
        <v>39</v>
      </c>
      <c r="N71" s="22" t="s">
        <v>38</v>
      </c>
      <c r="O71" s="19" t="s">
        <v>175</v>
      </c>
      <c r="P71" s="19" t="s">
        <v>346</v>
      </c>
      <c r="Q71" s="19">
        <v>5</v>
      </c>
      <c r="R71" s="41">
        <v>6116</v>
      </c>
      <c r="S71" s="41">
        <f t="shared" si="1"/>
        <v>30580</v>
      </c>
      <c r="T71" s="41">
        <f t="shared" si="2"/>
        <v>34249.599999999999</v>
      </c>
      <c r="U71" s="19"/>
      <c r="V71" s="24" t="s">
        <v>165</v>
      </c>
      <c r="W71" s="18"/>
      <c r="X71" s="18"/>
      <c r="Y71" s="18"/>
      <c r="Z71" s="18"/>
      <c r="AA71" s="18"/>
      <c r="AB71" s="18"/>
      <c r="AC71" s="18"/>
      <c r="AD71" s="18"/>
      <c r="AE71" s="18"/>
      <c r="AU71" s="2"/>
      <c r="AV71" s="2"/>
      <c r="AW71" s="2"/>
    </row>
    <row r="72" spans="2:49" ht="76.5">
      <c r="B72" s="24" t="s">
        <v>247</v>
      </c>
      <c r="C72" s="19" t="s">
        <v>318</v>
      </c>
      <c r="D72" s="19" t="s">
        <v>319</v>
      </c>
      <c r="E72" s="19" t="s">
        <v>319</v>
      </c>
      <c r="F72" s="35" t="s">
        <v>157</v>
      </c>
      <c r="G72" s="19" t="s">
        <v>47</v>
      </c>
      <c r="H72" s="24" t="s">
        <v>172</v>
      </c>
      <c r="I72" s="24">
        <v>0</v>
      </c>
      <c r="J72" s="24" t="s">
        <v>163</v>
      </c>
      <c r="K72" s="24" t="s">
        <v>354</v>
      </c>
      <c r="L72" s="24" t="s">
        <v>354</v>
      </c>
      <c r="M72" s="24" t="s">
        <v>39</v>
      </c>
      <c r="N72" s="22" t="s">
        <v>38</v>
      </c>
      <c r="O72" s="19" t="s">
        <v>175</v>
      </c>
      <c r="P72" s="19" t="s">
        <v>346</v>
      </c>
      <c r="Q72" s="19">
        <v>16</v>
      </c>
      <c r="R72" s="41">
        <v>1044</v>
      </c>
      <c r="S72" s="41">
        <f t="shared" si="1"/>
        <v>16704</v>
      </c>
      <c r="T72" s="41">
        <f t="shared" si="2"/>
        <v>18708.48</v>
      </c>
      <c r="U72" s="19"/>
      <c r="V72" s="24" t="s">
        <v>165</v>
      </c>
      <c r="W72" s="18"/>
      <c r="X72" s="18"/>
      <c r="Y72" s="18"/>
      <c r="Z72" s="18"/>
      <c r="AA72" s="18"/>
      <c r="AB72" s="18"/>
      <c r="AC72" s="18"/>
      <c r="AD72" s="18"/>
      <c r="AE72" s="18"/>
      <c r="AU72" s="2"/>
      <c r="AV72" s="2"/>
      <c r="AW72" s="2"/>
    </row>
    <row r="73" spans="2:49" ht="76.5">
      <c r="B73" s="24" t="s">
        <v>248</v>
      </c>
      <c r="C73" s="19" t="s">
        <v>338</v>
      </c>
      <c r="D73" s="19" t="s">
        <v>339</v>
      </c>
      <c r="E73" s="19" t="s">
        <v>339</v>
      </c>
      <c r="F73" s="35" t="s">
        <v>158</v>
      </c>
      <c r="G73" s="19" t="s">
        <v>47</v>
      </c>
      <c r="H73" s="24"/>
      <c r="I73" s="24">
        <v>0</v>
      </c>
      <c r="J73" s="24" t="s">
        <v>179</v>
      </c>
      <c r="K73" s="24" t="s">
        <v>354</v>
      </c>
      <c r="L73" s="24" t="s">
        <v>354</v>
      </c>
      <c r="M73" s="24" t="s">
        <v>39</v>
      </c>
      <c r="N73" s="22" t="s">
        <v>38</v>
      </c>
      <c r="O73" s="19" t="s">
        <v>175</v>
      </c>
      <c r="P73" s="19" t="s">
        <v>346</v>
      </c>
      <c r="Q73" s="19">
        <v>2</v>
      </c>
      <c r="R73" s="41">
        <v>3392</v>
      </c>
      <c r="S73" s="41">
        <f t="shared" si="1"/>
        <v>6784</v>
      </c>
      <c r="T73" s="41">
        <f t="shared" si="2"/>
        <v>7598.08</v>
      </c>
      <c r="U73" s="19"/>
      <c r="V73" s="24" t="s">
        <v>165</v>
      </c>
      <c r="W73" s="18"/>
      <c r="X73" s="18"/>
      <c r="Y73" s="18"/>
      <c r="Z73" s="18"/>
      <c r="AA73" s="18"/>
      <c r="AB73" s="18"/>
      <c r="AC73" s="18"/>
      <c r="AD73" s="18"/>
      <c r="AE73" s="18"/>
      <c r="AU73" s="2"/>
      <c r="AV73" s="2"/>
      <c r="AW73" s="2"/>
    </row>
    <row r="74" spans="2:49" ht="76.5">
      <c r="B74" s="24" t="s">
        <v>249</v>
      </c>
      <c r="C74" s="19" t="s">
        <v>340</v>
      </c>
      <c r="D74" s="19" t="s">
        <v>341</v>
      </c>
      <c r="E74" s="19" t="s">
        <v>341</v>
      </c>
      <c r="F74" s="35" t="s">
        <v>159</v>
      </c>
      <c r="G74" s="19" t="s">
        <v>47</v>
      </c>
      <c r="H74" s="24"/>
      <c r="I74" s="24">
        <v>0</v>
      </c>
      <c r="J74" s="24" t="s">
        <v>179</v>
      </c>
      <c r="K74" s="24" t="s">
        <v>354</v>
      </c>
      <c r="L74" s="24" t="s">
        <v>354</v>
      </c>
      <c r="M74" s="24" t="s">
        <v>39</v>
      </c>
      <c r="N74" s="22" t="s">
        <v>38</v>
      </c>
      <c r="O74" s="19" t="s">
        <v>175</v>
      </c>
      <c r="P74" s="19" t="s">
        <v>346</v>
      </c>
      <c r="Q74" s="19">
        <v>5</v>
      </c>
      <c r="R74" s="41">
        <v>2232</v>
      </c>
      <c r="S74" s="41">
        <f t="shared" si="1"/>
        <v>11160</v>
      </c>
      <c r="T74" s="41">
        <f t="shared" si="2"/>
        <v>12499.2</v>
      </c>
      <c r="U74" s="19"/>
      <c r="V74" s="24" t="s">
        <v>165</v>
      </c>
      <c r="W74" s="18"/>
      <c r="X74" s="18"/>
      <c r="Y74" s="18"/>
      <c r="Z74" s="18"/>
      <c r="AA74" s="18"/>
      <c r="AB74" s="18"/>
      <c r="AC74" s="18"/>
      <c r="AD74" s="18"/>
      <c r="AE74" s="18"/>
      <c r="AU74" s="2"/>
      <c r="AV74" s="2"/>
      <c r="AW74" s="2"/>
    </row>
    <row r="75" spans="2:49" ht="76.5">
      <c r="B75" s="24" t="s">
        <v>250</v>
      </c>
      <c r="C75" s="19" t="s">
        <v>342</v>
      </c>
      <c r="D75" s="24" t="s">
        <v>343</v>
      </c>
      <c r="E75" s="24" t="s">
        <v>343</v>
      </c>
      <c r="F75" s="35" t="s">
        <v>160</v>
      </c>
      <c r="G75" s="19" t="s">
        <v>47</v>
      </c>
      <c r="H75" s="24"/>
      <c r="I75" s="24">
        <v>0</v>
      </c>
      <c r="J75" s="24" t="s">
        <v>179</v>
      </c>
      <c r="K75" s="24" t="s">
        <v>354</v>
      </c>
      <c r="L75" s="24" t="s">
        <v>354</v>
      </c>
      <c r="M75" s="24" t="s">
        <v>39</v>
      </c>
      <c r="N75" s="22" t="s">
        <v>38</v>
      </c>
      <c r="O75" s="19" t="s">
        <v>175</v>
      </c>
      <c r="P75" s="19" t="s">
        <v>346</v>
      </c>
      <c r="Q75" s="19">
        <v>5</v>
      </c>
      <c r="R75" s="41">
        <v>2232</v>
      </c>
      <c r="S75" s="41">
        <f t="shared" si="1"/>
        <v>11160</v>
      </c>
      <c r="T75" s="41">
        <f t="shared" si="2"/>
        <v>12499.2</v>
      </c>
      <c r="U75" s="19"/>
      <c r="V75" s="24" t="s">
        <v>165</v>
      </c>
      <c r="W75" s="18"/>
      <c r="X75" s="18"/>
      <c r="Y75" s="18"/>
      <c r="Z75" s="18"/>
      <c r="AA75" s="18"/>
      <c r="AB75" s="18"/>
      <c r="AC75" s="18"/>
      <c r="AD75" s="18"/>
      <c r="AE75" s="18"/>
      <c r="AU75" s="2"/>
      <c r="AV75" s="2"/>
      <c r="AW75" s="2"/>
    </row>
    <row r="76" spans="2:49" ht="76.5">
      <c r="B76" s="24" t="s">
        <v>251</v>
      </c>
      <c r="C76" s="19" t="s">
        <v>173</v>
      </c>
      <c r="D76" s="25" t="s">
        <v>91</v>
      </c>
      <c r="E76" s="25" t="s">
        <v>349</v>
      </c>
      <c r="F76" s="24" t="s">
        <v>174</v>
      </c>
      <c r="G76" s="19" t="s">
        <v>47</v>
      </c>
      <c r="H76" s="24"/>
      <c r="I76" s="24">
        <v>0</v>
      </c>
      <c r="J76" s="24" t="s">
        <v>179</v>
      </c>
      <c r="K76" s="24" t="s">
        <v>354</v>
      </c>
      <c r="L76" s="24" t="s">
        <v>354</v>
      </c>
      <c r="M76" s="24" t="s">
        <v>39</v>
      </c>
      <c r="N76" s="22" t="s">
        <v>353</v>
      </c>
      <c r="O76" s="19" t="s">
        <v>175</v>
      </c>
      <c r="P76" s="19" t="s">
        <v>346</v>
      </c>
      <c r="Q76" s="19">
        <v>2</v>
      </c>
      <c r="R76" s="41">
        <v>151785</v>
      </c>
      <c r="S76" s="41">
        <f t="shared" ref="S76:S77" si="3">Q76*R76</f>
        <v>303570</v>
      </c>
      <c r="T76" s="41">
        <f t="shared" si="2"/>
        <v>339998.4</v>
      </c>
      <c r="U76" s="19" t="s">
        <v>13</v>
      </c>
      <c r="V76" s="24" t="s">
        <v>165</v>
      </c>
      <c r="W76" s="37"/>
      <c r="X76" s="37"/>
      <c r="Y76" s="37"/>
      <c r="Z76" s="37"/>
      <c r="AA76" s="37"/>
      <c r="AB76" s="37"/>
      <c r="AC76" s="37"/>
      <c r="AD76" s="37"/>
      <c r="AE76" s="37"/>
      <c r="AU76" s="2"/>
      <c r="AV76" s="2"/>
      <c r="AW76" s="2"/>
    </row>
    <row r="77" spans="2:49" ht="162" customHeight="1">
      <c r="B77" s="24" t="s">
        <v>252</v>
      </c>
      <c r="C77" s="19" t="s">
        <v>347</v>
      </c>
      <c r="D77" s="19" t="s">
        <v>348</v>
      </c>
      <c r="E77" s="19" t="s">
        <v>350</v>
      </c>
      <c r="F77" s="24"/>
      <c r="G77" s="19" t="s">
        <v>44</v>
      </c>
      <c r="H77" s="24"/>
      <c r="I77" s="24">
        <v>0</v>
      </c>
      <c r="J77" s="24" t="s">
        <v>351</v>
      </c>
      <c r="K77" s="24" t="s">
        <v>354</v>
      </c>
      <c r="L77" s="24" t="s">
        <v>354</v>
      </c>
      <c r="M77" s="24" t="s">
        <v>39</v>
      </c>
      <c r="N77" s="22" t="s">
        <v>353</v>
      </c>
      <c r="O77" s="19" t="s">
        <v>175</v>
      </c>
      <c r="P77" s="19" t="s">
        <v>346</v>
      </c>
      <c r="Q77" s="19">
        <v>8</v>
      </c>
      <c r="R77" s="41">
        <v>16071</v>
      </c>
      <c r="S77" s="41">
        <f t="shared" si="3"/>
        <v>128568</v>
      </c>
      <c r="T77" s="41">
        <f t="shared" si="2"/>
        <v>143996.16</v>
      </c>
      <c r="U77" s="19" t="s">
        <v>13</v>
      </c>
      <c r="V77" s="24" t="s">
        <v>165</v>
      </c>
      <c r="W77" s="37"/>
      <c r="X77" s="37"/>
      <c r="Y77" s="37"/>
      <c r="Z77" s="37"/>
      <c r="AA77" s="37"/>
      <c r="AB77" s="37"/>
      <c r="AC77" s="37"/>
      <c r="AD77" s="37"/>
      <c r="AE77" s="37"/>
      <c r="AU77" s="2"/>
      <c r="AV77" s="2"/>
      <c r="AW77" s="2"/>
    </row>
    <row r="78" spans="2:49" ht="76.5">
      <c r="B78" s="24" t="s">
        <v>253</v>
      </c>
      <c r="C78" s="19" t="s">
        <v>90</v>
      </c>
      <c r="D78" s="19" t="s">
        <v>91</v>
      </c>
      <c r="E78" s="19" t="s">
        <v>352</v>
      </c>
      <c r="F78" s="24"/>
      <c r="G78" s="19" t="s">
        <v>44</v>
      </c>
      <c r="H78" s="24"/>
      <c r="I78" s="24">
        <v>0</v>
      </c>
      <c r="J78" s="24" t="s">
        <v>351</v>
      </c>
      <c r="K78" s="24" t="s">
        <v>354</v>
      </c>
      <c r="L78" s="24" t="s">
        <v>354</v>
      </c>
      <c r="M78" s="24" t="s">
        <v>39</v>
      </c>
      <c r="N78" s="22" t="s">
        <v>353</v>
      </c>
      <c r="O78" s="19" t="s">
        <v>175</v>
      </c>
      <c r="P78" s="19" t="s">
        <v>346</v>
      </c>
      <c r="Q78" s="19">
        <v>8</v>
      </c>
      <c r="R78" s="41">
        <v>117857</v>
      </c>
      <c r="S78" s="41">
        <f t="shared" si="1"/>
        <v>942856</v>
      </c>
      <c r="T78" s="41">
        <f t="shared" si="2"/>
        <v>1055998.72</v>
      </c>
      <c r="U78" s="19" t="s">
        <v>13</v>
      </c>
      <c r="V78" s="24" t="s">
        <v>165</v>
      </c>
      <c r="W78" s="7"/>
      <c r="X78" s="7"/>
      <c r="Y78" s="7"/>
      <c r="Z78" s="7"/>
      <c r="AA78" s="7"/>
      <c r="AB78" s="7"/>
      <c r="AC78" s="7"/>
      <c r="AD78" s="7"/>
      <c r="AE78" s="7"/>
      <c r="AU78" s="2"/>
      <c r="AV78" s="2"/>
      <c r="AW78" s="2"/>
    </row>
    <row r="79" spans="2:49" ht="22.5" customHeight="1">
      <c r="B79" s="55" t="s">
        <v>14</v>
      </c>
      <c r="C79" s="56"/>
      <c r="D79" s="24"/>
      <c r="E79" s="24"/>
      <c r="F79" s="16"/>
      <c r="G79" s="10"/>
      <c r="H79" s="10"/>
      <c r="I79" s="11"/>
      <c r="J79" s="9"/>
      <c r="K79" s="24"/>
      <c r="L79" s="24"/>
      <c r="M79" s="24"/>
      <c r="N79" s="9"/>
      <c r="O79" s="19"/>
      <c r="P79" s="9"/>
      <c r="Q79" s="9"/>
      <c r="R79" s="41"/>
      <c r="S79" s="44">
        <f>SUM(S14:S78)</f>
        <v>2404441.5</v>
      </c>
      <c r="T79" s="44">
        <f>SUM(T14:T78)</f>
        <v>2692974.48</v>
      </c>
      <c r="U79" s="9"/>
      <c r="V79" s="9"/>
      <c r="W79" s="7"/>
      <c r="X79" s="7"/>
      <c r="Y79" s="7"/>
      <c r="Z79" s="7"/>
      <c r="AA79" s="7"/>
      <c r="AB79" s="7"/>
      <c r="AC79" s="7"/>
      <c r="AD79" s="7"/>
      <c r="AE79" s="7"/>
      <c r="AU79" s="2"/>
      <c r="AV79" s="2"/>
      <c r="AW79" s="2"/>
    </row>
    <row r="80" spans="2:49">
      <c r="B80" s="55" t="s">
        <v>15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56"/>
      <c r="W80" s="7"/>
      <c r="X80" s="7"/>
      <c r="Y80" s="7"/>
      <c r="Z80" s="7"/>
      <c r="AA80" s="7"/>
      <c r="AB80" s="7"/>
      <c r="AC80" s="7"/>
      <c r="AD80" s="7"/>
      <c r="AE80" s="7"/>
      <c r="AU80" s="2"/>
      <c r="AV80" s="2"/>
      <c r="AW80" s="2"/>
    </row>
    <row r="81" spans="2:49" ht="114" customHeight="1">
      <c r="B81" s="20" t="s">
        <v>30</v>
      </c>
      <c r="C81" s="19" t="s">
        <v>355</v>
      </c>
      <c r="D81" s="25" t="s">
        <v>356</v>
      </c>
      <c r="E81" s="25" t="s">
        <v>356</v>
      </c>
      <c r="F81" s="19" t="s">
        <v>396</v>
      </c>
      <c r="G81" s="24" t="s">
        <v>37</v>
      </c>
      <c r="H81" s="10"/>
      <c r="I81" s="24">
        <v>40</v>
      </c>
      <c r="J81" s="20" t="s">
        <v>199</v>
      </c>
      <c r="K81" s="24" t="s">
        <v>354</v>
      </c>
      <c r="L81" s="24" t="s">
        <v>168</v>
      </c>
      <c r="M81" s="9"/>
      <c r="N81" s="22" t="s">
        <v>357</v>
      </c>
      <c r="O81" s="49" t="s">
        <v>380</v>
      </c>
      <c r="P81" s="9"/>
      <c r="Q81" s="20">
        <v>1</v>
      </c>
      <c r="R81" s="41">
        <v>8124120440.1800003</v>
      </c>
      <c r="S81" s="41">
        <v>8124120440.1800003</v>
      </c>
      <c r="T81" s="41">
        <v>9099014893</v>
      </c>
      <c r="U81" s="20" t="s">
        <v>13</v>
      </c>
      <c r="V81" s="24" t="s">
        <v>165</v>
      </c>
      <c r="W81" s="7"/>
      <c r="X81" s="7"/>
      <c r="Y81" s="7"/>
      <c r="Z81" s="7"/>
      <c r="AA81" s="7"/>
      <c r="AB81" s="7"/>
      <c r="AC81" s="7"/>
      <c r="AD81" s="7"/>
      <c r="AE81" s="7"/>
      <c r="AU81" s="2"/>
      <c r="AV81" s="2"/>
      <c r="AW81" s="2"/>
    </row>
    <row r="82" spans="2:49" s="2" customFormat="1" ht="20.25" customHeight="1">
      <c r="B82" s="55" t="s">
        <v>16</v>
      </c>
      <c r="C82" s="56"/>
      <c r="D82" s="24"/>
      <c r="E82" s="24"/>
      <c r="F82" s="16"/>
      <c r="G82" s="10"/>
      <c r="H82" s="10"/>
      <c r="I82" s="11"/>
      <c r="J82" s="9"/>
      <c r="K82" s="24"/>
      <c r="L82" s="24"/>
      <c r="M82" s="9"/>
      <c r="N82" s="9"/>
      <c r="O82" s="19"/>
      <c r="P82" s="9"/>
      <c r="Q82" s="9"/>
      <c r="R82" s="26"/>
      <c r="S82" s="44">
        <f>SUM(S81:S81)</f>
        <v>8124120440.1800003</v>
      </c>
      <c r="T82" s="44">
        <f>SUM(T81:T81)</f>
        <v>9099014893</v>
      </c>
      <c r="U82" s="9"/>
      <c r="V82" s="9"/>
      <c r="W82" s="7"/>
      <c r="X82" s="7"/>
      <c r="Y82" s="7"/>
      <c r="Z82" s="7"/>
      <c r="AA82" s="7"/>
      <c r="AB82" s="7"/>
      <c r="AC82" s="7"/>
      <c r="AD82" s="7"/>
      <c r="AE82" s="7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2:49" s="2" customFormat="1">
      <c r="B83" s="55" t="s">
        <v>17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56"/>
      <c r="W83" s="7"/>
      <c r="X83" s="7"/>
      <c r="Y83" s="7"/>
      <c r="Z83" s="7"/>
      <c r="AA83" s="7"/>
      <c r="AB83" s="7"/>
      <c r="AC83" s="7"/>
      <c r="AD83" s="7"/>
      <c r="AE83" s="7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2:49" s="2" customFormat="1" ht="94.5" customHeight="1">
      <c r="B84" s="24" t="s">
        <v>31</v>
      </c>
      <c r="C84" s="27" t="s">
        <v>46</v>
      </c>
      <c r="D84" s="25" t="s">
        <v>41</v>
      </c>
      <c r="E84" s="25" t="s">
        <v>41</v>
      </c>
      <c r="F84" s="24" t="s">
        <v>40</v>
      </c>
      <c r="G84" s="24" t="s">
        <v>47</v>
      </c>
      <c r="H84" s="24" t="s">
        <v>162</v>
      </c>
      <c r="I84" s="38">
        <v>100</v>
      </c>
      <c r="J84" s="24" t="s">
        <v>163</v>
      </c>
      <c r="K84" s="24" t="s">
        <v>354</v>
      </c>
      <c r="L84" s="24" t="s">
        <v>354</v>
      </c>
      <c r="M84" s="24" t="s">
        <v>13</v>
      </c>
      <c r="N84" s="22" t="s">
        <v>38</v>
      </c>
      <c r="O84" s="19" t="s">
        <v>164</v>
      </c>
      <c r="P84" s="24" t="s">
        <v>35</v>
      </c>
      <c r="Q84" s="24">
        <v>1</v>
      </c>
      <c r="R84" s="41">
        <v>22419642</v>
      </c>
      <c r="S84" s="41">
        <v>0</v>
      </c>
      <c r="T84" s="41">
        <f t="shared" ref="T84" si="4">S84+(S84*12%)</f>
        <v>0</v>
      </c>
      <c r="U84" s="24" t="s">
        <v>13</v>
      </c>
      <c r="V84" s="24" t="s">
        <v>165</v>
      </c>
      <c r="W84" s="7"/>
      <c r="X84" s="7"/>
      <c r="Y84" s="7"/>
      <c r="Z84" s="7"/>
      <c r="AA84" s="7"/>
      <c r="AB84" s="7"/>
      <c r="AC84" s="7"/>
      <c r="AD84" s="7"/>
      <c r="AE84" s="7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2:49" s="2" customFormat="1" ht="94.5" customHeight="1">
      <c r="B85" s="24" t="s">
        <v>358</v>
      </c>
      <c r="C85" s="27" t="s">
        <v>359</v>
      </c>
      <c r="D85" s="25" t="s">
        <v>41</v>
      </c>
      <c r="E85" s="25" t="s">
        <v>41</v>
      </c>
      <c r="F85" s="24" t="s">
        <v>40</v>
      </c>
      <c r="G85" s="24" t="s">
        <v>47</v>
      </c>
      <c r="H85" s="24" t="s">
        <v>162</v>
      </c>
      <c r="I85" s="38">
        <v>100</v>
      </c>
      <c r="J85" s="24" t="s">
        <v>199</v>
      </c>
      <c r="K85" s="24" t="s">
        <v>354</v>
      </c>
      <c r="L85" s="24" t="s">
        <v>354</v>
      </c>
      <c r="M85" s="24" t="s">
        <v>13</v>
      </c>
      <c r="N85" s="22" t="s">
        <v>38</v>
      </c>
      <c r="O85" s="19" t="s">
        <v>164</v>
      </c>
      <c r="P85" s="24" t="s">
        <v>35</v>
      </c>
      <c r="Q85" s="24">
        <v>1</v>
      </c>
      <c r="R85" s="41">
        <v>22419642</v>
      </c>
      <c r="S85" s="41">
        <f t="shared" ref="S85" si="5">Q85*R85</f>
        <v>22419642</v>
      </c>
      <c r="T85" s="41">
        <f t="shared" ref="T85" si="6">S85+(S85*12%)</f>
        <v>25109999.039999999</v>
      </c>
      <c r="U85" s="24" t="s">
        <v>13</v>
      </c>
      <c r="V85" s="24" t="s">
        <v>165</v>
      </c>
      <c r="W85" s="48"/>
      <c r="X85" s="48"/>
      <c r="Y85" s="48"/>
      <c r="Z85" s="48"/>
      <c r="AA85" s="48"/>
      <c r="AB85" s="48"/>
      <c r="AC85" s="48"/>
      <c r="AD85" s="48"/>
      <c r="AE85" s="48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2:49" s="2" customFormat="1" ht="76.5">
      <c r="B86" s="24" t="s">
        <v>32</v>
      </c>
      <c r="C86" s="27" t="s">
        <v>95</v>
      </c>
      <c r="D86" s="25" t="s">
        <v>96</v>
      </c>
      <c r="E86" s="25" t="s">
        <v>96</v>
      </c>
      <c r="F86" s="24" t="s">
        <v>166</v>
      </c>
      <c r="G86" s="24" t="s">
        <v>47</v>
      </c>
      <c r="H86" s="24" t="s">
        <v>162</v>
      </c>
      <c r="I86" s="38">
        <v>100</v>
      </c>
      <c r="J86" s="24" t="s">
        <v>163</v>
      </c>
      <c r="K86" s="24" t="s">
        <v>354</v>
      </c>
      <c r="L86" s="24" t="s">
        <v>354</v>
      </c>
      <c r="M86" s="24"/>
      <c r="N86" s="22" t="s">
        <v>38</v>
      </c>
      <c r="O86" s="19" t="s">
        <v>164</v>
      </c>
      <c r="P86" s="24" t="s">
        <v>35</v>
      </c>
      <c r="Q86" s="24">
        <v>1</v>
      </c>
      <c r="R86" s="41">
        <v>257142</v>
      </c>
      <c r="S86" s="41">
        <v>0</v>
      </c>
      <c r="T86" s="41">
        <f t="shared" ref="T86:T88" si="7">S86+(S86*12%)</f>
        <v>0</v>
      </c>
      <c r="U86" s="24"/>
      <c r="V86" s="24" t="s">
        <v>165</v>
      </c>
      <c r="W86" s="18"/>
      <c r="X86" s="18"/>
      <c r="Y86" s="18"/>
      <c r="Z86" s="18"/>
      <c r="AA86" s="18"/>
      <c r="AB86" s="18"/>
      <c r="AC86" s="18"/>
      <c r="AD86" s="18"/>
      <c r="AE86" s="18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2:49" s="2" customFormat="1" ht="76.5">
      <c r="B87" s="24" t="s">
        <v>361</v>
      </c>
      <c r="C87" s="27" t="s">
        <v>360</v>
      </c>
      <c r="D87" s="25" t="s">
        <v>96</v>
      </c>
      <c r="E87" s="25" t="s">
        <v>96</v>
      </c>
      <c r="F87" s="24" t="s">
        <v>166</v>
      </c>
      <c r="G87" s="24" t="s">
        <v>47</v>
      </c>
      <c r="H87" s="24" t="s">
        <v>162</v>
      </c>
      <c r="I87" s="38">
        <v>100</v>
      </c>
      <c r="J87" s="24" t="s">
        <v>199</v>
      </c>
      <c r="K87" s="24" t="s">
        <v>354</v>
      </c>
      <c r="L87" s="24" t="s">
        <v>354</v>
      </c>
      <c r="M87" s="24"/>
      <c r="N87" s="22" t="s">
        <v>38</v>
      </c>
      <c r="O87" s="19" t="s">
        <v>164</v>
      </c>
      <c r="P87" s="24" t="s">
        <v>35</v>
      </c>
      <c r="Q87" s="24">
        <v>1</v>
      </c>
      <c r="R87" s="41">
        <v>257142</v>
      </c>
      <c r="S87" s="41">
        <f t="shared" ref="S87" si="8">Q87*R87</f>
        <v>257142</v>
      </c>
      <c r="T87" s="41">
        <f t="shared" ref="T87" si="9">S87+(S87*12%)</f>
        <v>287999.03999999998</v>
      </c>
      <c r="U87" s="24"/>
      <c r="V87" s="24" t="s">
        <v>165</v>
      </c>
      <c r="W87" s="48"/>
      <c r="X87" s="48"/>
      <c r="Y87" s="48"/>
      <c r="Z87" s="48"/>
      <c r="AA87" s="48"/>
      <c r="AB87" s="48"/>
      <c r="AC87" s="48"/>
      <c r="AD87" s="48"/>
      <c r="AE87" s="48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2:49" s="2" customFormat="1" ht="76.5">
      <c r="B88" s="24" t="s">
        <v>33</v>
      </c>
      <c r="C88" s="27" t="s">
        <v>45</v>
      </c>
      <c r="D88" s="25" t="s">
        <v>36</v>
      </c>
      <c r="E88" s="25" t="s">
        <v>36</v>
      </c>
      <c r="F88" s="24" t="s">
        <v>167</v>
      </c>
      <c r="G88" s="24" t="s">
        <v>37</v>
      </c>
      <c r="H88" s="24"/>
      <c r="I88" s="38">
        <v>100</v>
      </c>
      <c r="J88" s="24" t="s">
        <v>163</v>
      </c>
      <c r="K88" s="24" t="s">
        <v>354</v>
      </c>
      <c r="L88" s="24" t="s">
        <v>168</v>
      </c>
      <c r="M88" s="24" t="s">
        <v>13</v>
      </c>
      <c r="N88" s="22" t="s">
        <v>38</v>
      </c>
      <c r="O88" s="19" t="s">
        <v>164</v>
      </c>
      <c r="P88" s="24" t="s">
        <v>35</v>
      </c>
      <c r="Q88" s="24">
        <v>1</v>
      </c>
      <c r="R88" s="41">
        <v>5608031</v>
      </c>
      <c r="S88" s="41">
        <f t="shared" ref="S88" si="10">Q88*R88</f>
        <v>5608031</v>
      </c>
      <c r="T88" s="41">
        <f t="shared" si="7"/>
        <v>6280994.7199999997</v>
      </c>
      <c r="U88" s="24" t="s">
        <v>13</v>
      </c>
      <c r="V88" s="24" t="s">
        <v>165</v>
      </c>
      <c r="W88" s="7"/>
      <c r="X88" s="7"/>
      <c r="Y88" s="7"/>
      <c r="Z88" s="7"/>
      <c r="AA88" s="7"/>
      <c r="AB88" s="7"/>
      <c r="AC88" s="7"/>
      <c r="AD88" s="7"/>
      <c r="AE88" s="7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2:49" s="2" customFormat="1" ht="76.5">
      <c r="B89" s="24" t="s">
        <v>71</v>
      </c>
      <c r="C89" s="27" t="s">
        <v>45</v>
      </c>
      <c r="D89" s="25" t="s">
        <v>36</v>
      </c>
      <c r="E89" s="25" t="s">
        <v>36</v>
      </c>
      <c r="F89" s="24" t="s">
        <v>167</v>
      </c>
      <c r="G89" s="24" t="s">
        <v>47</v>
      </c>
      <c r="H89" s="24" t="s">
        <v>169</v>
      </c>
      <c r="I89" s="38">
        <v>100</v>
      </c>
      <c r="J89" s="24" t="s">
        <v>163</v>
      </c>
      <c r="K89" s="24" t="s">
        <v>354</v>
      </c>
      <c r="L89" s="24" t="s">
        <v>168</v>
      </c>
      <c r="M89" s="24" t="s">
        <v>13</v>
      </c>
      <c r="N89" s="22" t="s">
        <v>38</v>
      </c>
      <c r="O89" s="19" t="s">
        <v>164</v>
      </c>
      <c r="P89" s="24" t="s">
        <v>35</v>
      </c>
      <c r="Q89" s="24">
        <v>1</v>
      </c>
      <c r="R89" s="41">
        <v>509821</v>
      </c>
      <c r="S89" s="41">
        <f t="shared" ref="S89" si="11">Q89*R89</f>
        <v>509821</v>
      </c>
      <c r="T89" s="41">
        <f t="shared" ref="T89" si="12">S89+(S89*12%)</f>
        <v>570999.52</v>
      </c>
      <c r="U89" s="24" t="s">
        <v>13</v>
      </c>
      <c r="V89" s="24" t="s">
        <v>165</v>
      </c>
      <c r="W89" s="37"/>
      <c r="X89" s="37"/>
      <c r="Y89" s="37"/>
      <c r="Z89" s="37"/>
      <c r="AA89" s="37"/>
      <c r="AB89" s="37"/>
      <c r="AC89" s="37"/>
      <c r="AD89" s="37"/>
      <c r="AE89" s="37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2:49" s="2" customFormat="1" ht="102">
      <c r="B90" s="24" t="s">
        <v>72</v>
      </c>
      <c r="C90" s="27" t="s">
        <v>97</v>
      </c>
      <c r="D90" s="25" t="s">
        <v>98</v>
      </c>
      <c r="E90" s="25" t="s">
        <v>98</v>
      </c>
      <c r="F90" s="24" t="s">
        <v>170</v>
      </c>
      <c r="G90" s="24" t="s">
        <v>47</v>
      </c>
      <c r="H90" s="24"/>
      <c r="I90" s="38">
        <v>100</v>
      </c>
      <c r="J90" s="24" t="s">
        <v>163</v>
      </c>
      <c r="K90" s="24" t="s">
        <v>354</v>
      </c>
      <c r="L90" s="24" t="s">
        <v>354</v>
      </c>
      <c r="M90" s="24" t="s">
        <v>13</v>
      </c>
      <c r="N90" s="22" t="s">
        <v>38</v>
      </c>
      <c r="O90" s="19" t="s">
        <v>164</v>
      </c>
      <c r="P90" s="24" t="s">
        <v>35</v>
      </c>
      <c r="Q90" s="24">
        <v>1</v>
      </c>
      <c r="R90" s="41">
        <v>348214</v>
      </c>
      <c r="S90" s="41">
        <v>0</v>
      </c>
      <c r="T90" s="41">
        <f>S90+(S90*12%)</f>
        <v>0</v>
      </c>
      <c r="U90" s="24" t="s">
        <v>13</v>
      </c>
      <c r="V90" s="24" t="s">
        <v>165</v>
      </c>
      <c r="W90" s="18"/>
      <c r="X90" s="18"/>
      <c r="Y90" s="18"/>
      <c r="Z90" s="18"/>
      <c r="AA90" s="18"/>
      <c r="AB90" s="18"/>
      <c r="AC90" s="18"/>
      <c r="AD90" s="18"/>
      <c r="AE90" s="18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2:49" s="2" customFormat="1" ht="102">
      <c r="B91" s="24" t="s">
        <v>363</v>
      </c>
      <c r="C91" s="27" t="s">
        <v>362</v>
      </c>
      <c r="D91" s="25" t="s">
        <v>98</v>
      </c>
      <c r="E91" s="25" t="s">
        <v>98</v>
      </c>
      <c r="F91" s="24" t="s">
        <v>170</v>
      </c>
      <c r="G91" s="24" t="s">
        <v>47</v>
      </c>
      <c r="H91" s="24"/>
      <c r="I91" s="38">
        <v>1000</v>
      </c>
      <c r="J91" s="24" t="s">
        <v>199</v>
      </c>
      <c r="K91" s="24" t="s">
        <v>354</v>
      </c>
      <c r="L91" s="24" t="s">
        <v>354</v>
      </c>
      <c r="M91" s="24" t="s">
        <v>13</v>
      </c>
      <c r="N91" s="22" t="s">
        <v>38</v>
      </c>
      <c r="O91" s="19" t="s">
        <v>164</v>
      </c>
      <c r="P91" s="24" t="s">
        <v>35</v>
      </c>
      <c r="Q91" s="24">
        <v>1</v>
      </c>
      <c r="R91" s="41">
        <v>348214</v>
      </c>
      <c r="S91" s="41">
        <f t="shared" ref="S91" si="13">Q91*R91</f>
        <v>348214</v>
      </c>
      <c r="T91" s="41">
        <f>S91+(S91*12%)</f>
        <v>389999.68</v>
      </c>
      <c r="U91" s="24" t="s">
        <v>13</v>
      </c>
      <c r="V91" s="24" t="s">
        <v>165</v>
      </c>
      <c r="W91" s="48"/>
      <c r="X91" s="48"/>
      <c r="Y91" s="48"/>
      <c r="Z91" s="48"/>
      <c r="AA91" s="48"/>
      <c r="AB91" s="48"/>
      <c r="AC91" s="48"/>
      <c r="AD91" s="48"/>
      <c r="AE91" s="48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2:49" s="2" customFormat="1" ht="165.75">
      <c r="B92" s="24" t="s">
        <v>73</v>
      </c>
      <c r="C92" s="19" t="s">
        <v>42</v>
      </c>
      <c r="D92" s="25" t="s">
        <v>43</v>
      </c>
      <c r="E92" s="25" t="s">
        <v>43</v>
      </c>
      <c r="F92" s="24" t="s">
        <v>171</v>
      </c>
      <c r="G92" s="24" t="s">
        <v>47</v>
      </c>
      <c r="H92" s="24"/>
      <c r="I92" s="38">
        <v>100</v>
      </c>
      <c r="J92" s="24" t="s">
        <v>163</v>
      </c>
      <c r="K92" s="24" t="s">
        <v>354</v>
      </c>
      <c r="L92" s="24" t="s">
        <v>354</v>
      </c>
      <c r="M92" s="24" t="s">
        <v>13</v>
      </c>
      <c r="N92" s="22" t="s">
        <v>38</v>
      </c>
      <c r="O92" s="19" t="s">
        <v>164</v>
      </c>
      <c r="P92" s="24" t="s">
        <v>35</v>
      </c>
      <c r="Q92" s="24">
        <v>1</v>
      </c>
      <c r="R92" s="41">
        <v>1178571</v>
      </c>
      <c r="S92" s="41">
        <v>0</v>
      </c>
      <c r="T92" s="41">
        <f t="shared" ref="T92" si="14">S92+(S92*12%)</f>
        <v>0</v>
      </c>
      <c r="U92" s="24" t="s">
        <v>13</v>
      </c>
      <c r="V92" s="24" t="s">
        <v>165</v>
      </c>
      <c r="W92" s="18"/>
      <c r="X92" s="18"/>
      <c r="Y92" s="18"/>
      <c r="Z92" s="18"/>
      <c r="AA92" s="18"/>
      <c r="AB92" s="18"/>
      <c r="AC92" s="18"/>
      <c r="AD92" s="18"/>
      <c r="AE92" s="18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2:49" s="2" customFormat="1" ht="165.75">
      <c r="B93" s="24" t="s">
        <v>365</v>
      </c>
      <c r="C93" s="19" t="s">
        <v>364</v>
      </c>
      <c r="D93" s="25" t="s">
        <v>43</v>
      </c>
      <c r="E93" s="25" t="s">
        <v>43</v>
      </c>
      <c r="F93" s="24" t="s">
        <v>171</v>
      </c>
      <c r="G93" s="24" t="s">
        <v>47</v>
      </c>
      <c r="H93" s="24"/>
      <c r="I93" s="38">
        <v>100</v>
      </c>
      <c r="J93" s="24" t="s">
        <v>199</v>
      </c>
      <c r="K93" s="24" t="s">
        <v>354</v>
      </c>
      <c r="L93" s="24" t="s">
        <v>354</v>
      </c>
      <c r="M93" s="24" t="s">
        <v>13</v>
      </c>
      <c r="N93" s="22" t="s">
        <v>38</v>
      </c>
      <c r="O93" s="19" t="s">
        <v>164</v>
      </c>
      <c r="P93" s="24" t="s">
        <v>35</v>
      </c>
      <c r="Q93" s="24">
        <v>1</v>
      </c>
      <c r="R93" s="41">
        <v>1178571</v>
      </c>
      <c r="S93" s="41">
        <f t="shared" ref="S93" si="15">Q93*R93</f>
        <v>1178571</v>
      </c>
      <c r="T93" s="41">
        <f t="shared" ref="T93" si="16">S93+(S93*12%)</f>
        <v>1319999.52</v>
      </c>
      <c r="U93" s="24" t="s">
        <v>13</v>
      </c>
      <c r="V93" s="24" t="s">
        <v>165</v>
      </c>
      <c r="W93" s="48"/>
      <c r="X93" s="48"/>
      <c r="Y93" s="48"/>
      <c r="Z93" s="48"/>
      <c r="AA93" s="48"/>
      <c r="AB93" s="48"/>
      <c r="AC93" s="48"/>
      <c r="AD93" s="48"/>
      <c r="AE93" s="48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2:49" s="2" customFormat="1" ht="76.5">
      <c r="B94" s="24" t="s">
        <v>74</v>
      </c>
      <c r="C94" s="19" t="s">
        <v>48</v>
      </c>
      <c r="D94" s="25" t="s">
        <v>49</v>
      </c>
      <c r="E94" s="25" t="s">
        <v>49</v>
      </c>
      <c r="F94" s="24" t="s">
        <v>180</v>
      </c>
      <c r="G94" s="24" t="s">
        <v>47</v>
      </c>
      <c r="H94" s="24" t="s">
        <v>172</v>
      </c>
      <c r="I94" s="38">
        <v>100</v>
      </c>
      <c r="J94" s="24" t="s">
        <v>50</v>
      </c>
      <c r="K94" s="24" t="s">
        <v>354</v>
      </c>
      <c r="L94" s="24" t="s">
        <v>354</v>
      </c>
      <c r="M94" s="24" t="s">
        <v>13</v>
      </c>
      <c r="N94" s="22" t="s">
        <v>38</v>
      </c>
      <c r="O94" s="19" t="s">
        <v>175</v>
      </c>
      <c r="P94" s="24" t="s">
        <v>35</v>
      </c>
      <c r="Q94" s="24">
        <v>1</v>
      </c>
      <c r="R94" s="41">
        <v>60714</v>
      </c>
      <c r="S94" s="41">
        <f t="shared" ref="S94" si="17">Q94*R94</f>
        <v>60714</v>
      </c>
      <c r="T94" s="41">
        <f t="shared" ref="T94" si="18">S94+(S94*12%)</f>
        <v>67999.679999999993</v>
      </c>
      <c r="U94" s="24" t="s">
        <v>13</v>
      </c>
      <c r="V94" s="24" t="s">
        <v>165</v>
      </c>
      <c r="W94" s="18"/>
      <c r="X94" s="18"/>
      <c r="Y94" s="18"/>
      <c r="Z94" s="18"/>
      <c r="AA94" s="18"/>
      <c r="AB94" s="18"/>
      <c r="AC94" s="18"/>
      <c r="AD94" s="18"/>
      <c r="AE94" s="18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2:49" s="2" customFormat="1" ht="89.25">
      <c r="B95" s="24" t="s">
        <v>75</v>
      </c>
      <c r="C95" s="19" t="s">
        <v>176</v>
      </c>
      <c r="D95" s="25" t="s">
        <v>177</v>
      </c>
      <c r="E95" s="25" t="s">
        <v>177</v>
      </c>
      <c r="F95" s="24" t="s">
        <v>178</v>
      </c>
      <c r="G95" s="24" t="s">
        <v>47</v>
      </c>
      <c r="H95" s="24" t="s">
        <v>172</v>
      </c>
      <c r="I95" s="38">
        <v>100</v>
      </c>
      <c r="J95" s="24" t="s">
        <v>199</v>
      </c>
      <c r="K95" s="24" t="s">
        <v>354</v>
      </c>
      <c r="L95" s="24" t="s">
        <v>354</v>
      </c>
      <c r="M95" s="24" t="s">
        <v>13</v>
      </c>
      <c r="N95" s="22" t="s">
        <v>38</v>
      </c>
      <c r="O95" s="19" t="s">
        <v>175</v>
      </c>
      <c r="P95" s="24" t="s">
        <v>35</v>
      </c>
      <c r="Q95" s="24">
        <v>1</v>
      </c>
      <c r="R95" s="41">
        <v>1116071</v>
      </c>
      <c r="S95" s="41">
        <f t="shared" ref="S95" si="19">Q95*R95</f>
        <v>1116071</v>
      </c>
      <c r="T95" s="41">
        <f t="shared" ref="T95" si="20">S95+(S95*12%)</f>
        <v>1249999.52</v>
      </c>
      <c r="U95" s="24" t="s">
        <v>13</v>
      </c>
      <c r="V95" s="24" t="s">
        <v>165</v>
      </c>
      <c r="W95" s="18"/>
      <c r="X95" s="18"/>
      <c r="Y95" s="18"/>
      <c r="Z95" s="18"/>
      <c r="AA95" s="18"/>
      <c r="AB95" s="18"/>
      <c r="AC95" s="18"/>
      <c r="AD95" s="18"/>
      <c r="AE95" s="18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2:49" s="2" customFormat="1" ht="92.25" customHeight="1">
      <c r="B96" s="24" t="s">
        <v>76</v>
      </c>
      <c r="C96" s="25" t="s">
        <v>99</v>
      </c>
      <c r="D96" s="25" t="s">
        <v>100</v>
      </c>
      <c r="E96" s="25" t="s">
        <v>101</v>
      </c>
      <c r="F96" s="24" t="s">
        <v>184</v>
      </c>
      <c r="G96" s="24" t="s">
        <v>47</v>
      </c>
      <c r="H96" s="24" t="s">
        <v>185</v>
      </c>
      <c r="I96" s="38">
        <v>100</v>
      </c>
      <c r="J96" s="24" t="s">
        <v>163</v>
      </c>
      <c r="K96" s="24" t="s">
        <v>354</v>
      </c>
      <c r="L96" s="24" t="s">
        <v>354</v>
      </c>
      <c r="M96" s="24"/>
      <c r="N96" s="22" t="s">
        <v>38</v>
      </c>
      <c r="O96" s="19" t="s">
        <v>164</v>
      </c>
      <c r="P96" s="24" t="s">
        <v>35</v>
      </c>
      <c r="Q96" s="24">
        <v>1</v>
      </c>
      <c r="R96" s="41">
        <v>857142</v>
      </c>
      <c r="S96" s="41">
        <v>0</v>
      </c>
      <c r="T96" s="41">
        <f t="shared" ref="T96" si="21">S96+(S96*12%)</f>
        <v>0</v>
      </c>
      <c r="U96" s="24"/>
      <c r="V96" s="24" t="s">
        <v>165</v>
      </c>
      <c r="W96" s="18"/>
      <c r="X96" s="18"/>
      <c r="Y96" s="18"/>
      <c r="Z96" s="18"/>
      <c r="AA96" s="18"/>
      <c r="AB96" s="18"/>
      <c r="AC96" s="18"/>
      <c r="AD96" s="18"/>
      <c r="AE96" s="18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9" ht="92.25" customHeight="1">
      <c r="A97" s="2"/>
      <c r="B97" s="24" t="s">
        <v>367</v>
      </c>
      <c r="C97" s="25" t="s">
        <v>366</v>
      </c>
      <c r="D97" s="25" t="s">
        <v>100</v>
      </c>
      <c r="E97" s="25" t="s">
        <v>101</v>
      </c>
      <c r="F97" s="24" t="s">
        <v>184</v>
      </c>
      <c r="G97" s="24" t="s">
        <v>47</v>
      </c>
      <c r="H97" s="24" t="s">
        <v>185</v>
      </c>
      <c r="I97" s="38">
        <v>100</v>
      </c>
      <c r="J97" s="24" t="s">
        <v>199</v>
      </c>
      <c r="K97" s="24" t="s">
        <v>354</v>
      </c>
      <c r="L97" s="24" t="s">
        <v>354</v>
      </c>
      <c r="M97" s="24"/>
      <c r="N97" s="22" t="s">
        <v>38</v>
      </c>
      <c r="O97" s="19" t="s">
        <v>164</v>
      </c>
      <c r="P97" s="24" t="s">
        <v>35</v>
      </c>
      <c r="Q97" s="24">
        <v>1</v>
      </c>
      <c r="R97" s="41">
        <v>857142</v>
      </c>
      <c r="S97" s="41">
        <f t="shared" ref="S97" si="22">Q97*R97</f>
        <v>857142</v>
      </c>
      <c r="T97" s="41">
        <f t="shared" ref="T97" si="23">S97+(S97*12%)</f>
        <v>959999.04</v>
      </c>
      <c r="U97" s="24"/>
      <c r="V97" s="24" t="s">
        <v>165</v>
      </c>
      <c r="W97" s="48"/>
      <c r="X97" s="48"/>
      <c r="Y97" s="48"/>
      <c r="Z97" s="48"/>
      <c r="AA97" s="48"/>
      <c r="AB97" s="48"/>
      <c r="AC97" s="48"/>
      <c r="AD97" s="48"/>
      <c r="AE97" s="48"/>
      <c r="AU97" s="2"/>
      <c r="AV97" s="2"/>
      <c r="AW97" s="2"/>
    </row>
    <row r="98" spans="1:49" ht="76.5">
      <c r="A98" s="2"/>
      <c r="B98" s="24" t="s">
        <v>77</v>
      </c>
      <c r="C98" s="19" t="s">
        <v>181</v>
      </c>
      <c r="D98" s="25" t="s">
        <v>182</v>
      </c>
      <c r="E98" s="25" t="s">
        <v>183</v>
      </c>
      <c r="F98" s="24" t="s">
        <v>102</v>
      </c>
      <c r="G98" s="24" t="s">
        <v>47</v>
      </c>
      <c r="H98" s="24" t="s">
        <v>185</v>
      </c>
      <c r="I98" s="38">
        <v>100</v>
      </c>
      <c r="J98" s="24" t="s">
        <v>163</v>
      </c>
      <c r="K98" s="24" t="s">
        <v>354</v>
      </c>
      <c r="L98" s="24" t="s">
        <v>354</v>
      </c>
      <c r="M98" s="24"/>
      <c r="N98" s="22" t="s">
        <v>38</v>
      </c>
      <c r="O98" s="19" t="s">
        <v>164</v>
      </c>
      <c r="P98" s="24" t="s">
        <v>35</v>
      </c>
      <c r="Q98" s="24">
        <v>1</v>
      </c>
      <c r="R98" s="41">
        <v>514285</v>
      </c>
      <c r="S98" s="41">
        <v>0</v>
      </c>
      <c r="T98" s="41">
        <f t="shared" ref="T98" si="24">S98+(S98*12%)</f>
        <v>0</v>
      </c>
      <c r="U98" s="24"/>
      <c r="V98" s="24" t="s">
        <v>165</v>
      </c>
      <c r="W98" s="18"/>
      <c r="X98" s="18"/>
      <c r="Y98" s="18"/>
      <c r="Z98" s="18"/>
      <c r="AA98" s="18"/>
      <c r="AB98" s="18"/>
      <c r="AC98" s="18"/>
      <c r="AD98" s="18"/>
      <c r="AE98" s="18"/>
      <c r="AU98" s="2"/>
      <c r="AV98" s="2"/>
      <c r="AW98" s="2"/>
    </row>
    <row r="99" spans="1:49" ht="76.5">
      <c r="A99" s="2"/>
      <c r="B99" s="24" t="s">
        <v>369</v>
      </c>
      <c r="C99" s="19" t="s">
        <v>368</v>
      </c>
      <c r="D99" s="25" t="s">
        <v>182</v>
      </c>
      <c r="E99" s="25" t="s">
        <v>183</v>
      </c>
      <c r="F99" s="24" t="s">
        <v>102</v>
      </c>
      <c r="G99" s="24" t="s">
        <v>47</v>
      </c>
      <c r="H99" s="24" t="s">
        <v>185</v>
      </c>
      <c r="I99" s="38">
        <v>100</v>
      </c>
      <c r="J99" s="24" t="s">
        <v>199</v>
      </c>
      <c r="K99" s="24" t="s">
        <v>354</v>
      </c>
      <c r="L99" s="24" t="s">
        <v>354</v>
      </c>
      <c r="M99" s="24"/>
      <c r="N99" s="22" t="s">
        <v>38</v>
      </c>
      <c r="O99" s="19" t="s">
        <v>164</v>
      </c>
      <c r="P99" s="24" t="s">
        <v>35</v>
      </c>
      <c r="Q99" s="24">
        <v>1</v>
      </c>
      <c r="R99" s="41">
        <v>514285</v>
      </c>
      <c r="S99" s="41">
        <f t="shared" ref="S99" si="25">Q99*R99</f>
        <v>514285</v>
      </c>
      <c r="T99" s="41">
        <f t="shared" ref="T99" si="26">S99+(S99*12%)</f>
        <v>575999.19999999995</v>
      </c>
      <c r="U99" s="24"/>
      <c r="V99" s="24" t="s">
        <v>165</v>
      </c>
      <c r="W99" s="48"/>
      <c r="X99" s="48"/>
      <c r="Y99" s="48"/>
      <c r="Z99" s="48"/>
      <c r="AA99" s="48"/>
      <c r="AB99" s="48"/>
      <c r="AC99" s="48"/>
      <c r="AD99" s="48"/>
      <c r="AE99" s="48"/>
      <c r="AU99" s="2"/>
      <c r="AV99" s="2"/>
      <c r="AW99" s="2"/>
    </row>
    <row r="100" spans="1:49" ht="76.5">
      <c r="A100" s="2"/>
      <c r="B100" s="24" t="s">
        <v>78</v>
      </c>
      <c r="C100" s="19" t="s">
        <v>51</v>
      </c>
      <c r="D100" s="25" t="s">
        <v>52</v>
      </c>
      <c r="E100" s="25" t="s">
        <v>205</v>
      </c>
      <c r="F100" s="24"/>
      <c r="G100" s="24" t="s">
        <v>47</v>
      </c>
      <c r="H100" s="24" t="s">
        <v>172</v>
      </c>
      <c r="I100" s="38">
        <v>100</v>
      </c>
      <c r="J100" s="24" t="s">
        <v>163</v>
      </c>
      <c r="K100" s="24" t="s">
        <v>354</v>
      </c>
      <c r="L100" s="24" t="s">
        <v>354</v>
      </c>
      <c r="M100" s="24"/>
      <c r="N100" s="22" t="s">
        <v>38</v>
      </c>
      <c r="O100" s="19" t="s">
        <v>164</v>
      </c>
      <c r="P100" s="24" t="s">
        <v>35</v>
      </c>
      <c r="Q100" s="24">
        <v>1</v>
      </c>
      <c r="R100" s="41">
        <v>102678</v>
      </c>
      <c r="S100" s="41">
        <v>0</v>
      </c>
      <c r="T100" s="41">
        <f t="shared" ref="T100" si="27">S100+(S100*12%)</f>
        <v>0</v>
      </c>
      <c r="U100" s="24"/>
      <c r="V100" s="24" t="s">
        <v>165</v>
      </c>
      <c r="W100" s="37"/>
      <c r="X100" s="37"/>
      <c r="Y100" s="37"/>
      <c r="Z100" s="37"/>
      <c r="AA100" s="37"/>
      <c r="AB100" s="37"/>
      <c r="AC100" s="37"/>
      <c r="AD100" s="37"/>
      <c r="AE100" s="37"/>
      <c r="AU100" s="2"/>
      <c r="AV100" s="2"/>
      <c r="AW100" s="2"/>
    </row>
    <row r="101" spans="1:49" ht="76.5">
      <c r="A101" s="2"/>
      <c r="B101" s="24" t="s">
        <v>371</v>
      </c>
      <c r="C101" s="19" t="s">
        <v>370</v>
      </c>
      <c r="D101" s="25" t="s">
        <v>52</v>
      </c>
      <c r="E101" s="25" t="s">
        <v>205</v>
      </c>
      <c r="F101" s="24"/>
      <c r="G101" s="24" t="s">
        <v>47</v>
      </c>
      <c r="H101" s="24" t="s">
        <v>172</v>
      </c>
      <c r="I101" s="38">
        <v>100</v>
      </c>
      <c r="J101" s="24" t="s">
        <v>199</v>
      </c>
      <c r="K101" s="24" t="s">
        <v>354</v>
      </c>
      <c r="L101" s="24" t="s">
        <v>354</v>
      </c>
      <c r="M101" s="24"/>
      <c r="N101" s="22" t="s">
        <v>38</v>
      </c>
      <c r="O101" s="19" t="s">
        <v>164</v>
      </c>
      <c r="P101" s="24" t="s">
        <v>35</v>
      </c>
      <c r="Q101" s="24">
        <v>1</v>
      </c>
      <c r="R101" s="41">
        <v>102678</v>
      </c>
      <c r="S101" s="41">
        <f t="shared" ref="S101" si="28">Q101*R101</f>
        <v>102678</v>
      </c>
      <c r="T101" s="41">
        <f t="shared" ref="T101" si="29">S101+(S101*12%)</f>
        <v>114999.36</v>
      </c>
      <c r="U101" s="24"/>
      <c r="V101" s="24" t="s">
        <v>165</v>
      </c>
      <c r="W101" s="48"/>
      <c r="X101" s="48"/>
      <c r="Y101" s="48"/>
      <c r="Z101" s="48"/>
      <c r="AA101" s="48"/>
      <c r="AB101" s="48"/>
      <c r="AC101" s="48"/>
      <c r="AD101" s="48"/>
      <c r="AE101" s="48"/>
      <c r="AU101" s="2"/>
      <c r="AV101" s="2"/>
      <c r="AW101" s="2"/>
    </row>
    <row r="102" spans="1:49" ht="267.75">
      <c r="A102" s="2"/>
      <c r="B102" s="24" t="s">
        <v>79</v>
      </c>
      <c r="C102" s="21" t="s">
        <v>80</v>
      </c>
      <c r="D102" s="25" t="s">
        <v>186</v>
      </c>
      <c r="E102" s="25" t="s">
        <v>81</v>
      </c>
      <c r="F102" s="19" t="s">
        <v>190</v>
      </c>
      <c r="G102" s="19" t="s">
        <v>47</v>
      </c>
      <c r="H102" s="24" t="s">
        <v>172</v>
      </c>
      <c r="I102" s="38">
        <v>100</v>
      </c>
      <c r="J102" s="24" t="s">
        <v>163</v>
      </c>
      <c r="K102" s="24" t="s">
        <v>354</v>
      </c>
      <c r="L102" s="24" t="s">
        <v>354</v>
      </c>
      <c r="M102" s="24"/>
      <c r="N102" s="22" t="s">
        <v>38</v>
      </c>
      <c r="O102" s="19" t="s">
        <v>164</v>
      </c>
      <c r="P102" s="24" t="s">
        <v>35</v>
      </c>
      <c r="Q102" s="24">
        <v>1</v>
      </c>
      <c r="R102" s="41">
        <v>342571</v>
      </c>
      <c r="S102" s="41">
        <v>0</v>
      </c>
      <c r="T102" s="41">
        <f t="shared" ref="T102" si="30">S102+(S102*12%)</f>
        <v>0</v>
      </c>
      <c r="U102" s="24"/>
      <c r="V102" s="24" t="s">
        <v>165</v>
      </c>
      <c r="W102" s="18"/>
      <c r="X102" s="18"/>
      <c r="Y102" s="18"/>
      <c r="Z102" s="18"/>
      <c r="AA102" s="18"/>
      <c r="AB102" s="18"/>
      <c r="AC102" s="18"/>
      <c r="AD102" s="18"/>
      <c r="AE102" s="18"/>
      <c r="AU102" s="2"/>
      <c r="AV102" s="2"/>
      <c r="AW102" s="2"/>
    </row>
    <row r="103" spans="1:49" ht="267.75">
      <c r="A103" s="2"/>
      <c r="B103" s="24" t="s">
        <v>373</v>
      </c>
      <c r="C103" s="21" t="s">
        <v>372</v>
      </c>
      <c r="D103" s="25" t="s">
        <v>186</v>
      </c>
      <c r="E103" s="25" t="s">
        <v>81</v>
      </c>
      <c r="F103" s="19" t="s">
        <v>190</v>
      </c>
      <c r="G103" s="19" t="s">
        <v>47</v>
      </c>
      <c r="H103" s="24" t="s">
        <v>172</v>
      </c>
      <c r="I103" s="38">
        <v>100</v>
      </c>
      <c r="J103" s="24" t="s">
        <v>199</v>
      </c>
      <c r="K103" s="24" t="s">
        <v>354</v>
      </c>
      <c r="L103" s="24" t="s">
        <v>354</v>
      </c>
      <c r="M103" s="24"/>
      <c r="N103" s="22" t="s">
        <v>38</v>
      </c>
      <c r="O103" s="19" t="s">
        <v>164</v>
      </c>
      <c r="P103" s="24" t="s">
        <v>35</v>
      </c>
      <c r="Q103" s="24">
        <v>1</v>
      </c>
      <c r="R103" s="41">
        <v>342571</v>
      </c>
      <c r="S103" s="41">
        <f t="shared" ref="S103" si="31">Q103*R103</f>
        <v>342571</v>
      </c>
      <c r="T103" s="41">
        <f t="shared" ref="T103" si="32">S103+(S103*12%)</f>
        <v>383679.52</v>
      </c>
      <c r="U103" s="24"/>
      <c r="V103" s="24" t="s">
        <v>165</v>
      </c>
      <c r="W103" s="48"/>
      <c r="X103" s="48"/>
      <c r="Y103" s="48"/>
      <c r="Z103" s="48"/>
      <c r="AA103" s="48"/>
      <c r="AB103" s="48"/>
      <c r="AC103" s="48"/>
      <c r="AD103" s="48"/>
      <c r="AE103" s="48"/>
      <c r="AU103" s="2"/>
      <c r="AV103" s="2"/>
      <c r="AW103" s="2"/>
    </row>
    <row r="104" spans="1:49" ht="114.75">
      <c r="A104" s="2"/>
      <c r="B104" s="24" t="s">
        <v>192</v>
      </c>
      <c r="C104" s="19" t="s">
        <v>187</v>
      </c>
      <c r="D104" s="19" t="s">
        <v>188</v>
      </c>
      <c r="E104" s="19" t="s">
        <v>189</v>
      </c>
      <c r="F104" s="25" t="s">
        <v>161</v>
      </c>
      <c r="G104" s="19" t="s">
        <v>47</v>
      </c>
      <c r="H104" s="24" t="s">
        <v>191</v>
      </c>
      <c r="I104" s="38">
        <v>100</v>
      </c>
      <c r="J104" s="24" t="s">
        <v>163</v>
      </c>
      <c r="K104" s="24" t="s">
        <v>354</v>
      </c>
      <c r="L104" s="24" t="s">
        <v>354</v>
      </c>
      <c r="M104" s="24"/>
      <c r="N104" s="22" t="s">
        <v>206</v>
      </c>
      <c r="O104" s="19" t="s">
        <v>175</v>
      </c>
      <c r="P104" s="24" t="s">
        <v>35</v>
      </c>
      <c r="Q104" s="24">
        <v>1</v>
      </c>
      <c r="R104" s="41">
        <v>813214</v>
      </c>
      <c r="S104" s="41">
        <v>0</v>
      </c>
      <c r="T104" s="41">
        <f t="shared" ref="T104" si="33">S104+(S104*12%)</f>
        <v>0</v>
      </c>
      <c r="U104" s="24"/>
      <c r="V104" s="24" t="s">
        <v>165</v>
      </c>
      <c r="W104" s="18"/>
      <c r="X104" s="18"/>
      <c r="Y104" s="18"/>
      <c r="Z104" s="18"/>
      <c r="AA104" s="18"/>
      <c r="AB104" s="18"/>
      <c r="AC104" s="18"/>
      <c r="AD104" s="18"/>
      <c r="AE104" s="18"/>
      <c r="AU104" s="2"/>
      <c r="AV104" s="2"/>
      <c r="AW104" s="2"/>
    </row>
    <row r="105" spans="1:49" ht="114.75">
      <c r="A105" s="2"/>
      <c r="B105" s="24" t="s">
        <v>375</v>
      </c>
      <c r="C105" s="19" t="s">
        <v>374</v>
      </c>
      <c r="D105" s="19" t="s">
        <v>188</v>
      </c>
      <c r="E105" s="19" t="s">
        <v>189</v>
      </c>
      <c r="F105" s="25" t="s">
        <v>161</v>
      </c>
      <c r="G105" s="19" t="s">
        <v>47</v>
      </c>
      <c r="H105" s="24" t="s">
        <v>191</v>
      </c>
      <c r="I105" s="38">
        <v>100</v>
      </c>
      <c r="J105" s="24" t="s">
        <v>199</v>
      </c>
      <c r="K105" s="24" t="s">
        <v>354</v>
      </c>
      <c r="L105" s="24" t="s">
        <v>354</v>
      </c>
      <c r="M105" s="24"/>
      <c r="N105" s="22" t="s">
        <v>206</v>
      </c>
      <c r="O105" s="19" t="s">
        <v>175</v>
      </c>
      <c r="P105" s="24" t="s">
        <v>35</v>
      </c>
      <c r="Q105" s="24">
        <v>1</v>
      </c>
      <c r="R105" s="41">
        <v>813214</v>
      </c>
      <c r="S105" s="41">
        <f t="shared" ref="S105" si="34">Q105*R105</f>
        <v>813214</v>
      </c>
      <c r="T105" s="41">
        <f t="shared" ref="T105" si="35">S105+(S105*12%)</f>
        <v>910799.67999999993</v>
      </c>
      <c r="U105" s="24"/>
      <c r="V105" s="24" t="s">
        <v>165</v>
      </c>
      <c r="W105" s="48"/>
      <c r="X105" s="48"/>
      <c r="Y105" s="48"/>
      <c r="Z105" s="48"/>
      <c r="AA105" s="48"/>
      <c r="AB105" s="48"/>
      <c r="AC105" s="48"/>
      <c r="AD105" s="48"/>
      <c r="AE105" s="48"/>
      <c r="AU105" s="2"/>
      <c r="AV105" s="2"/>
      <c r="AW105" s="2"/>
    </row>
    <row r="106" spans="1:49" ht="96.75" customHeight="1">
      <c r="A106" s="2"/>
      <c r="B106" s="24" t="s">
        <v>193</v>
      </c>
      <c r="C106" s="27" t="s">
        <v>82</v>
      </c>
      <c r="D106" s="25" t="s">
        <v>83</v>
      </c>
      <c r="E106" s="25" t="s">
        <v>83</v>
      </c>
      <c r="F106" s="25" t="s">
        <v>195</v>
      </c>
      <c r="G106" s="19" t="s">
        <v>47</v>
      </c>
      <c r="H106" s="24" t="s">
        <v>172</v>
      </c>
      <c r="I106" s="38">
        <v>100</v>
      </c>
      <c r="J106" s="24" t="s">
        <v>163</v>
      </c>
      <c r="K106" s="24" t="s">
        <v>354</v>
      </c>
      <c r="L106" s="24" t="s">
        <v>354</v>
      </c>
      <c r="M106" s="24"/>
      <c r="N106" s="22" t="s">
        <v>38</v>
      </c>
      <c r="O106" s="19" t="s">
        <v>164</v>
      </c>
      <c r="P106" s="24" t="s">
        <v>35</v>
      </c>
      <c r="Q106" s="24">
        <v>1</v>
      </c>
      <c r="R106" s="41">
        <v>107142</v>
      </c>
      <c r="S106" s="41">
        <v>0</v>
      </c>
      <c r="T106" s="41">
        <f t="shared" ref="T106" si="36">S106+(S106*12%)</f>
        <v>0</v>
      </c>
      <c r="U106" s="24"/>
      <c r="V106" s="24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U106" s="2"/>
      <c r="AV106" s="2"/>
      <c r="AW106" s="2"/>
    </row>
    <row r="107" spans="1:49" ht="96.75" customHeight="1">
      <c r="A107" s="2"/>
      <c r="B107" s="24" t="s">
        <v>377</v>
      </c>
      <c r="C107" s="27" t="s">
        <v>376</v>
      </c>
      <c r="D107" s="25" t="s">
        <v>83</v>
      </c>
      <c r="E107" s="25" t="s">
        <v>83</v>
      </c>
      <c r="F107" s="25" t="s">
        <v>195</v>
      </c>
      <c r="G107" s="19" t="s">
        <v>47</v>
      </c>
      <c r="H107" s="24" t="s">
        <v>172</v>
      </c>
      <c r="I107" s="38">
        <v>100</v>
      </c>
      <c r="J107" s="24" t="s">
        <v>199</v>
      </c>
      <c r="K107" s="24" t="s">
        <v>354</v>
      </c>
      <c r="L107" s="24" t="s">
        <v>354</v>
      </c>
      <c r="M107" s="24"/>
      <c r="N107" s="22" t="s">
        <v>38</v>
      </c>
      <c r="O107" s="19" t="s">
        <v>164</v>
      </c>
      <c r="P107" s="24" t="s">
        <v>35</v>
      </c>
      <c r="Q107" s="24">
        <v>1</v>
      </c>
      <c r="R107" s="41">
        <v>107142</v>
      </c>
      <c r="S107" s="41">
        <f t="shared" ref="S107" si="37">Q107*R107</f>
        <v>107142</v>
      </c>
      <c r="T107" s="41">
        <f t="shared" ref="T107" si="38">S107+(S107*12%)</f>
        <v>119999.03999999999</v>
      </c>
      <c r="U107" s="24"/>
      <c r="V107" s="24" t="s">
        <v>165</v>
      </c>
      <c r="W107" s="48"/>
      <c r="X107" s="48"/>
      <c r="Y107" s="48"/>
      <c r="Z107" s="48"/>
      <c r="AA107" s="48"/>
      <c r="AB107" s="48"/>
      <c r="AC107" s="48"/>
      <c r="AD107" s="48"/>
      <c r="AE107" s="48"/>
      <c r="AU107" s="2"/>
      <c r="AV107" s="2"/>
      <c r="AW107" s="2"/>
    </row>
    <row r="108" spans="1:49" ht="178.5">
      <c r="A108" s="2"/>
      <c r="B108" s="24" t="s">
        <v>198</v>
      </c>
      <c r="C108" s="30" t="s">
        <v>84</v>
      </c>
      <c r="D108" s="30" t="s">
        <v>85</v>
      </c>
      <c r="E108" s="30" t="s">
        <v>86</v>
      </c>
      <c r="F108" s="30"/>
      <c r="G108" s="30" t="s">
        <v>47</v>
      </c>
      <c r="H108" s="24" t="s">
        <v>196</v>
      </c>
      <c r="I108" s="38">
        <v>100</v>
      </c>
      <c r="J108" s="24" t="s">
        <v>199</v>
      </c>
      <c r="K108" s="24" t="s">
        <v>354</v>
      </c>
      <c r="L108" s="24" t="s">
        <v>354</v>
      </c>
      <c r="M108" s="24"/>
      <c r="N108" s="22" t="s">
        <v>206</v>
      </c>
      <c r="O108" s="19" t="s">
        <v>197</v>
      </c>
      <c r="P108" s="24" t="s">
        <v>35</v>
      </c>
      <c r="Q108" s="24">
        <v>1</v>
      </c>
      <c r="R108" s="41">
        <v>433928</v>
      </c>
      <c r="S108" s="41">
        <f t="shared" ref="S108" si="39">Q108*R108</f>
        <v>433928</v>
      </c>
      <c r="T108" s="41">
        <f t="shared" ref="T108" si="40">S108+(S108*12%)</f>
        <v>485999.35999999999</v>
      </c>
      <c r="U108" s="24"/>
      <c r="V108" s="24" t="s">
        <v>165</v>
      </c>
      <c r="W108" s="18"/>
      <c r="X108" s="18"/>
      <c r="Y108" s="18"/>
      <c r="Z108" s="18"/>
      <c r="AA108" s="18"/>
      <c r="AB108" s="18"/>
      <c r="AC108" s="18"/>
      <c r="AD108" s="18"/>
      <c r="AE108" s="18"/>
      <c r="AU108" s="2"/>
      <c r="AV108" s="2"/>
      <c r="AW108" s="2"/>
    </row>
    <row r="109" spans="1:49" ht="102">
      <c r="A109" s="2"/>
      <c r="B109" s="24" t="s">
        <v>203</v>
      </c>
      <c r="C109" s="27" t="s">
        <v>87</v>
      </c>
      <c r="D109" s="25" t="s">
        <v>88</v>
      </c>
      <c r="E109" s="25" t="s">
        <v>89</v>
      </c>
      <c r="F109" s="19"/>
      <c r="G109" s="19" t="s">
        <v>47</v>
      </c>
      <c r="H109" s="24" t="s">
        <v>172</v>
      </c>
      <c r="I109" s="38">
        <v>100</v>
      </c>
      <c r="J109" s="24" t="s">
        <v>163</v>
      </c>
      <c r="K109" s="24" t="s">
        <v>354</v>
      </c>
      <c r="L109" s="24" t="s">
        <v>354</v>
      </c>
      <c r="M109" s="24"/>
      <c r="N109" s="22" t="s">
        <v>38</v>
      </c>
      <c r="O109" s="19" t="s">
        <v>164</v>
      </c>
      <c r="P109" s="24" t="s">
        <v>35</v>
      </c>
      <c r="Q109" s="24">
        <v>1</v>
      </c>
      <c r="R109" s="41">
        <v>669642</v>
      </c>
      <c r="S109" s="41">
        <f t="shared" ref="S109" si="41">Q109*R109</f>
        <v>669642</v>
      </c>
      <c r="T109" s="41">
        <f t="shared" ref="T109" si="42">S109+(S109*12%)</f>
        <v>749999.04</v>
      </c>
      <c r="U109" s="24"/>
      <c r="V109" s="24" t="s">
        <v>165</v>
      </c>
      <c r="W109" s="18"/>
      <c r="X109" s="18"/>
      <c r="Y109" s="18"/>
      <c r="Z109" s="18"/>
      <c r="AA109" s="18"/>
      <c r="AB109" s="18"/>
      <c r="AC109" s="18"/>
      <c r="AD109" s="18"/>
      <c r="AE109" s="18"/>
      <c r="AU109" s="2"/>
      <c r="AV109" s="2"/>
      <c r="AW109" s="2"/>
    </row>
    <row r="110" spans="1:49" ht="76.5">
      <c r="A110" s="2"/>
      <c r="B110" s="24" t="s">
        <v>204</v>
      </c>
      <c r="C110" s="42" t="s">
        <v>200</v>
      </c>
      <c r="D110" s="25" t="s">
        <v>201</v>
      </c>
      <c r="E110" s="25" t="s">
        <v>202</v>
      </c>
      <c r="F110" s="19"/>
      <c r="G110" s="19" t="s">
        <v>47</v>
      </c>
      <c r="H110" s="24" t="s">
        <v>172</v>
      </c>
      <c r="I110" s="38">
        <v>100</v>
      </c>
      <c r="J110" s="24" t="s">
        <v>163</v>
      </c>
      <c r="K110" s="24" t="s">
        <v>354</v>
      </c>
      <c r="L110" s="24" t="s">
        <v>354</v>
      </c>
      <c r="M110" s="24"/>
      <c r="N110" s="22" t="s">
        <v>38</v>
      </c>
      <c r="O110" s="19" t="s">
        <v>164</v>
      </c>
      <c r="P110" s="24" t="s">
        <v>35</v>
      </c>
      <c r="Q110" s="24">
        <v>1</v>
      </c>
      <c r="R110" s="41">
        <v>133928</v>
      </c>
      <c r="S110" s="41">
        <v>0</v>
      </c>
      <c r="T110" s="41">
        <f t="shared" ref="T110" si="43">S110+(S110*12%)</f>
        <v>0</v>
      </c>
      <c r="U110" s="24"/>
      <c r="V110" s="24" t="s">
        <v>165</v>
      </c>
      <c r="W110" s="18"/>
      <c r="X110" s="18"/>
      <c r="Y110" s="18"/>
      <c r="Z110" s="18"/>
      <c r="AA110" s="18"/>
      <c r="AB110" s="18"/>
      <c r="AC110" s="18"/>
      <c r="AD110" s="18"/>
      <c r="AE110" s="18"/>
      <c r="AU110" s="2"/>
      <c r="AV110" s="2"/>
      <c r="AW110" s="2"/>
    </row>
    <row r="111" spans="1:49" ht="76.5">
      <c r="A111" s="2"/>
      <c r="B111" s="24" t="s">
        <v>379</v>
      </c>
      <c r="C111" s="42" t="s">
        <v>378</v>
      </c>
      <c r="D111" s="25" t="s">
        <v>201</v>
      </c>
      <c r="E111" s="25" t="s">
        <v>202</v>
      </c>
      <c r="F111" s="19"/>
      <c r="G111" s="19" t="s">
        <v>47</v>
      </c>
      <c r="H111" s="24" t="s">
        <v>172</v>
      </c>
      <c r="I111" s="38">
        <v>100</v>
      </c>
      <c r="J111" s="24" t="s">
        <v>199</v>
      </c>
      <c r="K111" s="24" t="s">
        <v>354</v>
      </c>
      <c r="L111" s="24" t="s">
        <v>354</v>
      </c>
      <c r="M111" s="24"/>
      <c r="N111" s="22" t="s">
        <v>38</v>
      </c>
      <c r="O111" s="19" t="s">
        <v>164</v>
      </c>
      <c r="P111" s="24" t="s">
        <v>35</v>
      </c>
      <c r="Q111" s="24">
        <v>1</v>
      </c>
      <c r="R111" s="41">
        <v>133928</v>
      </c>
      <c r="S111" s="41">
        <f t="shared" ref="S111" si="44">Q111*R111</f>
        <v>133928</v>
      </c>
      <c r="T111" s="41">
        <f t="shared" ref="T111" si="45">S111+(S111*12%)</f>
        <v>149999.35999999999</v>
      </c>
      <c r="U111" s="24"/>
      <c r="V111" s="24" t="s">
        <v>165</v>
      </c>
      <c r="W111" s="48"/>
      <c r="X111" s="48"/>
      <c r="Y111" s="48"/>
      <c r="Z111" s="48"/>
      <c r="AA111" s="48"/>
      <c r="AB111" s="48"/>
      <c r="AC111" s="48"/>
      <c r="AD111" s="48"/>
      <c r="AE111" s="48"/>
      <c r="AU111" s="2"/>
      <c r="AV111" s="2"/>
      <c r="AW111" s="2"/>
    </row>
    <row r="112" spans="1:49" ht="76.5">
      <c r="A112" s="2"/>
      <c r="B112" s="24" t="s">
        <v>194</v>
      </c>
      <c r="C112" s="25" t="s">
        <v>92</v>
      </c>
      <c r="D112" s="25" t="s">
        <v>93</v>
      </c>
      <c r="E112" s="25" t="s">
        <v>94</v>
      </c>
      <c r="F112" s="19"/>
      <c r="G112" s="19" t="s">
        <v>47</v>
      </c>
      <c r="H112" s="24" t="s">
        <v>196</v>
      </c>
      <c r="I112" s="38">
        <v>100</v>
      </c>
      <c r="J112" s="24" t="s">
        <v>179</v>
      </c>
      <c r="K112" s="24" t="s">
        <v>354</v>
      </c>
      <c r="L112" s="24" t="s">
        <v>354</v>
      </c>
      <c r="M112" s="24"/>
      <c r="N112" s="22" t="s">
        <v>206</v>
      </c>
      <c r="O112" s="19" t="s">
        <v>197</v>
      </c>
      <c r="P112" s="24" t="s">
        <v>35</v>
      </c>
      <c r="Q112" s="24">
        <v>1</v>
      </c>
      <c r="R112" s="41">
        <v>2571428</v>
      </c>
      <c r="S112" s="41">
        <f t="shared" ref="S112:S115" si="46">Q112*R112</f>
        <v>2571428</v>
      </c>
      <c r="T112" s="41">
        <f t="shared" ref="T112:T115" si="47">S112+(S112*12%)</f>
        <v>2879999.36</v>
      </c>
      <c r="U112" s="24"/>
      <c r="V112" s="24" t="s">
        <v>165</v>
      </c>
      <c r="W112" s="37"/>
      <c r="X112" s="37"/>
      <c r="Y112" s="37"/>
      <c r="Z112" s="37"/>
      <c r="AA112" s="37"/>
      <c r="AB112" s="37"/>
      <c r="AC112" s="37"/>
      <c r="AD112" s="37"/>
      <c r="AE112" s="37"/>
      <c r="AU112" s="2"/>
      <c r="AV112" s="2"/>
      <c r="AW112" s="2"/>
    </row>
    <row r="113" spans="1:49" ht="75.75" customHeight="1">
      <c r="A113" s="2"/>
      <c r="B113" s="24" t="s">
        <v>387</v>
      </c>
      <c r="C113" s="25" t="s">
        <v>386</v>
      </c>
      <c r="D113" s="25" t="s">
        <v>383</v>
      </c>
      <c r="E113" s="25" t="s">
        <v>383</v>
      </c>
      <c r="F113" s="19" t="s">
        <v>393</v>
      </c>
      <c r="G113" s="19" t="s">
        <v>47</v>
      </c>
      <c r="H113" s="24" t="s">
        <v>392</v>
      </c>
      <c r="I113" s="38">
        <v>100</v>
      </c>
      <c r="J113" s="24" t="s">
        <v>199</v>
      </c>
      <c r="K113" s="24" t="s">
        <v>354</v>
      </c>
      <c r="L113" s="24" t="s">
        <v>168</v>
      </c>
      <c r="M113" s="24"/>
      <c r="N113" s="22" t="s">
        <v>357</v>
      </c>
      <c r="O113" s="19" t="s">
        <v>390</v>
      </c>
      <c r="P113" s="24"/>
      <c r="Q113" s="24">
        <v>1</v>
      </c>
      <c r="R113" s="41">
        <v>3709679.46</v>
      </c>
      <c r="S113" s="41">
        <f t="shared" si="46"/>
        <v>3709679.46</v>
      </c>
      <c r="T113" s="41">
        <f t="shared" si="47"/>
        <v>4154840.9951999998</v>
      </c>
      <c r="U113" s="24"/>
      <c r="V113" s="24" t="s">
        <v>165</v>
      </c>
      <c r="W113" s="50"/>
      <c r="X113" s="50"/>
      <c r="Y113" s="50"/>
      <c r="Z113" s="50"/>
      <c r="AA113" s="50"/>
      <c r="AB113" s="50"/>
      <c r="AC113" s="50"/>
      <c r="AD113" s="50"/>
      <c r="AE113" s="50"/>
      <c r="AU113" s="2"/>
      <c r="AV113" s="2"/>
      <c r="AW113" s="2"/>
    </row>
    <row r="114" spans="1:49" ht="72" customHeight="1">
      <c r="A114" s="2"/>
      <c r="B114" s="24" t="s">
        <v>388</v>
      </c>
      <c r="C114" s="25" t="s">
        <v>386</v>
      </c>
      <c r="D114" s="25" t="s">
        <v>383</v>
      </c>
      <c r="E114" s="25" t="s">
        <v>383</v>
      </c>
      <c r="F114" s="19" t="s">
        <v>394</v>
      </c>
      <c r="G114" s="19" t="s">
        <v>37</v>
      </c>
      <c r="H114" s="24"/>
      <c r="I114" s="38">
        <v>100</v>
      </c>
      <c r="J114" s="24" t="s">
        <v>199</v>
      </c>
      <c r="K114" s="24" t="s">
        <v>354</v>
      </c>
      <c r="L114" s="24" t="s">
        <v>168</v>
      </c>
      <c r="M114" s="24"/>
      <c r="N114" s="22" t="s">
        <v>357</v>
      </c>
      <c r="O114" s="19" t="s">
        <v>390</v>
      </c>
      <c r="P114" s="24"/>
      <c r="Q114" s="24">
        <v>1</v>
      </c>
      <c r="R114" s="41">
        <v>30165392.859999999</v>
      </c>
      <c r="S114" s="41">
        <f t="shared" si="46"/>
        <v>30165392.859999999</v>
      </c>
      <c r="T114" s="41">
        <f t="shared" si="47"/>
        <v>33785240.003200002</v>
      </c>
      <c r="U114" s="24"/>
      <c r="V114" s="24" t="s">
        <v>165</v>
      </c>
      <c r="W114" s="50"/>
      <c r="X114" s="50"/>
      <c r="Y114" s="50"/>
      <c r="Z114" s="50"/>
      <c r="AA114" s="50"/>
      <c r="AB114" s="50"/>
      <c r="AC114" s="50"/>
      <c r="AD114" s="50"/>
      <c r="AE114" s="50"/>
      <c r="AU114" s="2"/>
      <c r="AV114" s="2"/>
      <c r="AW114" s="2"/>
    </row>
    <row r="115" spans="1:49" ht="83.25" customHeight="1">
      <c r="A115" s="2"/>
      <c r="B115" s="24" t="s">
        <v>389</v>
      </c>
      <c r="C115" s="25" t="s">
        <v>382</v>
      </c>
      <c r="D115" s="25" t="s">
        <v>384</v>
      </c>
      <c r="E115" s="25" t="s">
        <v>385</v>
      </c>
      <c r="F115" s="19" t="s">
        <v>395</v>
      </c>
      <c r="G115" s="19" t="s">
        <v>37</v>
      </c>
      <c r="H115" s="24"/>
      <c r="I115" s="38">
        <v>100</v>
      </c>
      <c r="J115" s="24" t="s">
        <v>199</v>
      </c>
      <c r="K115" s="24" t="s">
        <v>354</v>
      </c>
      <c r="L115" s="24" t="s">
        <v>168</v>
      </c>
      <c r="M115" s="24"/>
      <c r="N115" s="22" t="s">
        <v>357</v>
      </c>
      <c r="O115" s="19" t="s">
        <v>390</v>
      </c>
      <c r="P115" s="24"/>
      <c r="Q115" s="24">
        <v>1</v>
      </c>
      <c r="R115" s="41">
        <v>58743875</v>
      </c>
      <c r="S115" s="41">
        <f t="shared" si="46"/>
        <v>58743875</v>
      </c>
      <c r="T115" s="41">
        <f t="shared" si="47"/>
        <v>65793140</v>
      </c>
      <c r="U115" s="24"/>
      <c r="V115" s="24" t="s">
        <v>165</v>
      </c>
      <c r="W115" s="50"/>
      <c r="X115" s="50"/>
      <c r="Y115" s="50"/>
      <c r="Z115" s="50"/>
      <c r="AA115" s="50"/>
      <c r="AB115" s="50"/>
      <c r="AC115" s="50"/>
      <c r="AD115" s="50"/>
      <c r="AE115" s="50"/>
      <c r="AU115" s="2"/>
      <c r="AV115" s="2"/>
      <c r="AW115" s="2"/>
    </row>
    <row r="116" spans="1:49" ht="23.25" customHeight="1">
      <c r="A116" s="2"/>
      <c r="B116" s="51" t="s">
        <v>18</v>
      </c>
      <c r="C116" s="52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19"/>
      <c r="P116" s="24"/>
      <c r="Q116" s="24"/>
      <c r="R116" s="43"/>
      <c r="S116" s="44">
        <f>SUM(S84:S115)</f>
        <v>130663111.31999999</v>
      </c>
      <c r="T116" s="44">
        <f>SUM(T84:T115)</f>
        <v>146342684.67840001</v>
      </c>
      <c r="U116" s="24"/>
      <c r="V116" s="24"/>
      <c r="W116" s="7"/>
      <c r="X116" s="7"/>
      <c r="Y116" s="7"/>
      <c r="Z116" s="7"/>
      <c r="AA116" s="7"/>
      <c r="AB116" s="7"/>
      <c r="AC116" s="7"/>
      <c r="AD116" s="7"/>
      <c r="AE116" s="7"/>
      <c r="AU116" s="2"/>
      <c r="AV116" s="2"/>
      <c r="AW116" s="2"/>
    </row>
    <row r="117" spans="1:49">
      <c r="A117" s="2"/>
      <c r="B117" s="23"/>
      <c r="C117" s="40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19"/>
      <c r="P117" s="24"/>
      <c r="Q117" s="24"/>
      <c r="R117" s="26"/>
      <c r="S117" s="26"/>
      <c r="T117" s="39"/>
      <c r="U117" s="24"/>
      <c r="V117" s="24"/>
      <c r="W117" s="7"/>
      <c r="X117" s="7"/>
      <c r="Y117" s="7"/>
      <c r="Z117" s="7"/>
      <c r="AA117" s="7"/>
      <c r="AB117" s="7"/>
      <c r="AC117" s="7"/>
      <c r="AD117" s="7"/>
      <c r="AE117" s="7"/>
      <c r="AU117" s="2"/>
      <c r="AV117" s="2"/>
      <c r="AW117" s="2"/>
    </row>
    <row r="118" spans="1:49" ht="21" customHeight="1">
      <c r="A118" s="2"/>
      <c r="B118" s="51" t="s">
        <v>19</v>
      </c>
      <c r="C118" s="52"/>
      <c r="D118" s="23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19"/>
      <c r="P118" s="24"/>
      <c r="Q118" s="24"/>
      <c r="R118" s="26"/>
      <c r="S118" s="44">
        <f>S79+S82+S116</f>
        <v>8257187993</v>
      </c>
      <c r="T118" s="44">
        <f>T79+T82+T116</f>
        <v>9248050552.1583996</v>
      </c>
      <c r="U118" s="24"/>
      <c r="V118" s="24"/>
      <c r="W118" s="7"/>
      <c r="X118" s="7"/>
      <c r="Y118" s="7"/>
      <c r="Z118" s="7"/>
      <c r="AA118" s="7"/>
      <c r="AB118" s="7"/>
      <c r="AC118" s="7"/>
      <c r="AD118" s="7"/>
      <c r="AE118" s="7"/>
      <c r="AU118" s="2"/>
      <c r="AV118" s="2"/>
      <c r="AW118" s="2"/>
    </row>
    <row r="119" spans="1:49">
      <c r="A119" s="2"/>
      <c r="F119" s="33"/>
      <c r="G119" s="7"/>
      <c r="H119" s="7"/>
      <c r="I119" s="14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</sheetData>
  <autoFilter ref="B12:V116"/>
  <mergeCells count="33">
    <mergeCell ref="C4:E4"/>
    <mergeCell ref="B3:V3"/>
    <mergeCell ref="P5:V6"/>
    <mergeCell ref="P7:V8"/>
    <mergeCell ref="B10:B11"/>
    <mergeCell ref="L10:L11"/>
    <mergeCell ref="U10:U11"/>
    <mergeCell ref="F9:AH9"/>
    <mergeCell ref="H10:H11"/>
    <mergeCell ref="C10:C11"/>
    <mergeCell ref="V10:V11"/>
    <mergeCell ref="B116:C116"/>
    <mergeCell ref="B82:C82"/>
    <mergeCell ref="B13:V13"/>
    <mergeCell ref="B79:C79"/>
    <mergeCell ref="B80:V80"/>
    <mergeCell ref="B83:V83"/>
    <mergeCell ref="B118:C118"/>
    <mergeCell ref="P10:P11"/>
    <mergeCell ref="K10:K11"/>
    <mergeCell ref="S10:S11"/>
    <mergeCell ref="T10:T11"/>
    <mergeCell ref="M10:M11"/>
    <mergeCell ref="N10:N11"/>
    <mergeCell ref="O10:O11"/>
    <mergeCell ref="Q10:Q11"/>
    <mergeCell ref="R10:R11"/>
    <mergeCell ref="F10:F11"/>
    <mergeCell ref="G10:G11"/>
    <mergeCell ref="I10:I11"/>
    <mergeCell ref="J10:J11"/>
    <mergeCell ref="D10:D11"/>
    <mergeCell ref="E10:E11"/>
  </mergeCells>
  <hyperlinks>
    <hyperlink ref="C109" r:id="rId1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/>
    <hyperlink ref="C106" r:id="rId2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C100" r:id="rId3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  <hyperlink ref="C112" r:id="rId4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/>
    <hyperlink ref="C20" r:id="rId5" display="https://enstru.kz/code_new.jsp?&amp;t=%D0%B1%D0%BB%D0%B0%D0%BD%D0%BA&amp;s=common&amp;p=10&amp;n=0&amp;S=172312%2E700&amp;N=%D0%91%D0%BB%D0%B0%D0%BD%D0%BA&amp;fc=1&amp;fg=1&amp;new=172312.700.000034"/>
    <hyperlink ref="C33" r:id="rId6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C52" r:id="rId7" display="http://enstru.kz/code_new.jsp?&amp;t=%D1%88%D1%82%D1%80%D0%B8%D1%85&amp;s=common&amp;p=10&amp;n=0&amp;S=329959%2E900&amp;N=%D0%A8%D1%82%D1%80%D0%B8%D1%85%2D%D0%BB%D0%B5%D0%BD%D1%82%D0%B0&amp;fc=1&amp;fg=1&amp;new=329959.900.000066"/>
    <hyperlink ref="C55" r:id="rId8" display="https://enstru.kz/code_new.jsp?&amp;t=%D0%BB%D1%83%D0%BF%D0%B0&amp;s=common&amp;p=10&amp;n=0&amp;S=325013%2E200,329959%2E900&amp;N=%D0%9B%D1%83%D0%BF%D0%B0&amp;fk=on&amp;fc=1&amp;fg=1&amp;new=325013.200.000008"/>
    <hyperlink ref="C56" r:id="rId9" display="http://enstru.kz/code_new.jsp?&amp;t=%D0%B1%D0%B0%D1%82%D0%B0%D1%80%D0%B5%D0%B9%D0%BA%D0%B0&amp;s=common&amp;p=10&amp;n=0&amp;S=272011%2E900&amp;N=%D0%91%D0%B0%D1%82%D0%B0%D1%80%D0%B5%D0%B9%D0%BA%D0%B0&amp;fc=1&amp;fg=1&amp;new=272011.900.000004"/>
    <hyperlink ref="C101" r:id="rId10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  <hyperlink ref="C107" r:id="rId11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</hyperlinks>
  <pageMargins left="0.23622047244094491" right="0.23622047244094491" top="0.43" bottom="0.42" header="0.44" footer="0.42"/>
  <pageSetup paperSize="9" scale="45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Sheet0</vt:lpstr>
      <vt:lpstr>Sheet0!Область_печати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k.baimukhanov</cp:lastModifiedBy>
  <cp:lastPrinted>2019-02-05T13:58:43Z</cp:lastPrinted>
  <dcterms:created xsi:type="dcterms:W3CDTF">2016-02-08T03:45:04Z</dcterms:created>
  <dcterms:modified xsi:type="dcterms:W3CDTF">2019-02-06T10:10:44Z</dcterms:modified>
</cp:coreProperties>
</file>